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3395" windowHeight="11580" tabRatio="752" activeTab="0"/>
  </bookViews>
  <sheets>
    <sheet name="MATRIZ DE CATEGORIZACIÓN" sheetId="1" r:id="rId1"/>
    <sheet name="BASE" sheetId="2" r:id="rId2"/>
    <sheet name="EJ 1 - CHIA MOSQUERA" sheetId="3" r:id="rId3"/>
    <sheet name="EJ 2 - VTE MOCOA" sheetId="4" r:id="rId4"/>
    <sheet name="EJ 3 - GUACARI" sheetId="5" r:id="rId5"/>
    <sheet name="EJ 4 - SAN PUÉS" sheetId="6" r:id="rId6"/>
    <sheet name="EJ 5 - IRRÁ" sheetId="7" r:id="rId7"/>
    <sheet name="EJ 6 - San agustín" sheetId="8" r:id="rId8"/>
    <sheet name="EJ 7 - Fortul" sheetId="9" r:id="rId9"/>
    <sheet name="EJ 8 - La Dorada - S Carlos" sheetId="10" r:id="rId10"/>
    <sheet name="EJ 9 - Vlla del Rosario" sheetId="11" r:id="rId11"/>
    <sheet name="EJ 10 - TAMACAY" sheetId="12" r:id="rId12"/>
    <sheet name="EJ 11 - Neira" sheetId="13" r:id="rId13"/>
    <sheet name="EJ 12 - PAIPA" sheetId="14" r:id="rId14"/>
    <sheet name="EJ 13 - Ventaquemada-Tibaná" sheetId="15" r:id="rId15"/>
    <sheet name="EJ - 14 Santa Ana-Guamal " sheetId="16" r:id="rId16"/>
    <sheet name="EJ 15 Monte Líbano-Pto Libertad" sheetId="17" r:id="rId17"/>
    <sheet name="MATRIZ EJEMPLOS" sheetId="18" r:id="rId18"/>
  </sheets>
  <definedNames>
    <definedName name="_xlnm.Print_Area" localSheetId="15">'EJ - 14 Santa Ana-Guamal '!$B$2:$W$66,'EJ - 14 Santa Ana-Guamal '!$AC$22:$BC$35,'EJ - 14 Santa Ana-Guamal '!$BL$23:$CG$27</definedName>
    <definedName name="_xlnm.Print_Area" localSheetId="2">'EJ 1 - CHIA MOSQUERA'!$A$1:$W$66,'EJ 1 - CHIA MOSQUERA'!$AA$22:$BD$33,'EJ 1 - CHIA MOSQUERA'!$BK$22:$CG$28</definedName>
    <definedName name="_xlnm.Print_Area" localSheetId="11">'EJ 10 - TAMACAY'!$B$2:$W$66,'EJ 10 - TAMACAY'!$AC$22:$BC$32,'EJ 10 - TAMACAY'!$BL$23:$CG$27</definedName>
    <definedName name="_xlnm.Print_Area" localSheetId="12">'EJ 11 - Neira'!$B$2:$W$66,'EJ 11 - Neira'!$AC$22:$BC$32,'EJ 11 - Neira'!$BL$23:$CG$27</definedName>
    <definedName name="_xlnm.Print_Area" localSheetId="13">'EJ 12 - PAIPA'!$B$2:$W$66,'EJ 12 - PAIPA'!$AC$22:$BC$32,'EJ 12 - PAIPA'!$BL$23:$CG$27</definedName>
    <definedName name="_xlnm.Print_Area" localSheetId="14">'EJ 13 - Ventaquemada-Tibaná'!$B$2:$W$66,'EJ 13 - Ventaquemada-Tibaná'!$AC$22:$BC$32,'EJ 13 - Ventaquemada-Tibaná'!$BL$22:$CG$28</definedName>
    <definedName name="_xlnm.Print_Area" localSheetId="16">'EJ 15 Monte Líbano-Pto Libertad'!$B$2:$W$66,'EJ 15 Monte Líbano-Pto Libertad'!$AC$22:$BC$32,'EJ 15 Monte Líbano-Pto Libertad'!$BL$23:$CG$27</definedName>
    <definedName name="_xlnm.Print_Area" localSheetId="3">'EJ 2 - VTE MOCOA'!$B$2:$W$66,'EJ 2 - VTE MOCOA'!$AA$19:$BK$33,'EJ 2 - VTE MOCOA'!$BL$22:$CG$28</definedName>
    <definedName name="_xlnm.Print_Area" localSheetId="4">'EJ 3 - GUACARI'!$B$2:$W$66,'EJ 3 - GUACARI'!$AC$22:$BC$33,'EJ 3 - GUACARI'!$BL$22:$CG$27</definedName>
    <definedName name="_xlnm.Print_Area" localSheetId="5">'EJ 4 - SAN PUÉS'!$B$2:$W$66,'EJ 4 - SAN PUÉS'!$AC$22:$BC$33,'EJ 4 - SAN PUÉS'!$BL$23:$CG$27</definedName>
    <definedName name="_xlnm.Print_Area" localSheetId="6">'EJ 5 - IRRÁ'!$B$2:$W$66,'EJ 5 - IRRÁ'!$AC$22:$BC$32,'EJ 5 - IRRÁ'!$BL$23:$CG$27</definedName>
    <definedName name="_xlnm.Print_Area" localSheetId="7">'EJ 6 - San agustín'!$B$2:$W$66,'EJ 6 - San agustín'!$AC$22:$BC$32,'EJ 6 - San agustín'!$BL$23:$CG$27</definedName>
    <definedName name="_xlnm.Print_Area" localSheetId="8">'EJ 7 - Fortul'!$B$2:$W$66,'EJ 7 - Fortul'!$AC$22:$BC$32,'EJ 7 - Fortul'!$BL$23:$CG$27</definedName>
    <definedName name="_xlnm.Print_Area" localSheetId="9">'EJ 8 - La Dorada - S Carlos'!$B$2:$W$66,'EJ 8 - La Dorada - S Carlos'!$AC$22:$BC$32,'EJ 8 - La Dorada - S Carlos'!$BL$23:$CG$27</definedName>
    <definedName name="_xlnm.Print_Area" localSheetId="10">'EJ 9 - Vlla del Rosario'!$B$2:$W$66,'EJ 9 - Vlla del Rosario'!$AC$22:$BC$32,'EJ 9 - Vlla del Rosario'!$BL$23:$CG$27</definedName>
    <definedName name="_xlnm.Print_Area" localSheetId="0">'MATRIZ DE CATEGORIZACIÓN'!$A$1:$AA$66,'MATRIZ DE CATEGORIZACIÓN'!$AB$20:$BD$33,'MATRIZ DE CATEGORIZACIÓN'!$BK$22:$CG$27</definedName>
    <definedName name="_xlnm.Print_Titles" localSheetId="15">'EJ - 14 Santa Ana-Guamal '!$2:$4</definedName>
    <definedName name="_xlnm.Print_Titles" localSheetId="17">'MATRIZ EJEMPLOS'!$1:$1</definedName>
  </definedNames>
  <calcPr fullCalcOnLoad="1"/>
</workbook>
</file>

<file path=xl/sharedStrings.xml><?xml version="1.0" encoding="utf-8"?>
<sst xmlns="http://schemas.openxmlformats.org/spreadsheetml/2006/main" count="3184" uniqueCount="132">
  <si>
    <t>CATEGORÍA</t>
  </si>
  <si>
    <t>FUNCIONALIDAD</t>
  </si>
  <si>
    <t>DISEÑO GEOMÉTRICO</t>
  </si>
  <si>
    <t>POBLACIÓN</t>
  </si>
  <si>
    <t>PONDERACIÓN</t>
  </si>
  <si>
    <t>VÍAS DE PRIMER ORDEN</t>
  </si>
  <si>
    <t>NOMBRE DEL FUNCIONARIO</t>
  </si>
  <si>
    <t>PARTE 1. FUNCIONALIDAD</t>
  </si>
  <si>
    <t>SI</t>
  </si>
  <si>
    <t>NO</t>
  </si>
  <si>
    <t>X</t>
  </si>
  <si>
    <t>OBSERVACIONES</t>
  </si>
  <si>
    <t>CORREGIR</t>
  </si>
  <si>
    <t>Doble calzada</t>
  </si>
  <si>
    <t>Calzada sencilla mayor o igual a 7,30 m</t>
  </si>
  <si>
    <t>Calzada sencilla menor o igual a 6,00 m</t>
  </si>
  <si>
    <t>Calzada sencilla entre 6,01 m y 7,29 m</t>
  </si>
  <si>
    <t>PARTE 4. POBLACIÓN</t>
  </si>
  <si>
    <t>DISEÑO GEOMETRICO</t>
  </si>
  <si>
    <t>PUNTAJE</t>
  </si>
  <si>
    <t>CLASIFICACIÓN</t>
  </si>
  <si>
    <t>GUAJIRA</t>
  </si>
  <si>
    <t>JOSE EDWIN TORRES RUEDA</t>
  </si>
  <si>
    <t/>
  </si>
  <si>
    <t>ID</t>
  </si>
  <si>
    <t>MUNICIPIO</t>
  </si>
  <si>
    <t>SAN ALBERTO</t>
  </si>
  <si>
    <t>CRITERIOS DE CATEGORIZACIÓN DE LA RED VIAL NACIONAL</t>
  </si>
  <si>
    <t>NOMBRE DE LA VÍA</t>
  </si>
  <si>
    <t>DEPARTAMENTO DONDE SE LOCALIZA LA VÍA</t>
  </si>
  <si>
    <t>FECHA DE CLASIFICACIÓN (DD/MM/AAAA)</t>
  </si>
  <si>
    <t>VÍAS DE SEGUNDO ORDEN</t>
  </si>
  <si>
    <t>VÍAS DE TERCER ORDEN</t>
  </si>
  <si>
    <t>TRÁNSITO PROMEDIO DIARIO</t>
  </si>
  <si>
    <t>PARTE 2. TRÁNSITO PROMEDIO DIARIO</t>
  </si>
  <si>
    <t>Mayores a 700 veh/día</t>
  </si>
  <si>
    <t>Entre 149 veh/día a 699 veh/día</t>
  </si>
  <si>
    <t>Entre 1 veh/día a 149 veh/día</t>
  </si>
  <si>
    <t>PARTE 3. DISEÑO GEOMÉTRICO</t>
  </si>
  <si>
    <t>Población de capitales de departamento, paso de frontera y/o puertos</t>
  </si>
  <si>
    <t>MÁXIMO</t>
  </si>
  <si>
    <t>CHÍA - MOSQUERA</t>
  </si>
  <si>
    <t>CUNDINAMARCA</t>
  </si>
  <si>
    <t>CHÍA Y MOSQUERA</t>
  </si>
  <si>
    <t>x</t>
  </si>
  <si>
    <t>CORREC CIONES</t>
  </si>
  <si>
    <t>A Continuación, se realizan una serie de preguntas con el fin de clasificar la vía</t>
  </si>
  <si>
    <t>RIOHACHA - PARAGUANCHON</t>
  </si>
  <si>
    <t>Calzada doble</t>
  </si>
  <si>
    <t xml:space="preserve">CHIA = 117786    MOSQUERA = 76652 </t>
  </si>
  <si>
    <t>MATRIZ DE RESULTADOS DE CATEGORIZACIÓN</t>
  </si>
  <si>
    <t xml:space="preserve">VÍA: </t>
  </si>
  <si>
    <t>VARIANTE  - MOCOA</t>
  </si>
  <si>
    <t>PASTO - MOCOA</t>
  </si>
  <si>
    <t>NARIÑO - PUTUMAYO</t>
  </si>
  <si>
    <t>GUACARÍ</t>
  </si>
  <si>
    <t>GUACARÍ - GUABAS</t>
  </si>
  <si>
    <t>VALLE DEL CAUCA</t>
  </si>
  <si>
    <t>Entre 150 veh/día a 699 veh/día</t>
  </si>
  <si>
    <t>Guacarí = 33667        Guabas &lt; de 13,000</t>
  </si>
  <si>
    <t>VÍA DE TERCER ORDEN</t>
  </si>
  <si>
    <t>VÍA DE SEGUNDO ORDEN</t>
  </si>
  <si>
    <t>VÍA DE PRIMER ORDEN</t>
  </si>
  <si>
    <t>SAN PUES -SAN BENITO DE ABAD</t>
  </si>
  <si>
    <t>SUCRE</t>
  </si>
  <si>
    <t>SAN PUES Y SAN BENITO DE ABAD</t>
  </si>
  <si>
    <t>SAN PUÉS = 37496             SAN BENITO DE ABAD = 24645</t>
  </si>
  <si>
    <t>RIO OPIRAMA - IRRA</t>
  </si>
  <si>
    <t>RISARALDA</t>
  </si>
  <si>
    <t>IRRÁ - RÍO OPIRAMA</t>
  </si>
  <si>
    <t>SAN AGUSTIN - PRADERA - PUETO QUINCHANA (SAN AGUSTIN - PRADERA)</t>
  </si>
  <si>
    <t>San Agustín = 31900  Pradera = 5010</t>
  </si>
  <si>
    <t>SAN AGUSTIN</t>
  </si>
  <si>
    <t>FORTUL - CRUCE VIA 6605 (LA ESMERALDA)</t>
  </si>
  <si>
    <t>FORTUL</t>
  </si>
  <si>
    <t>QUINCHÍA</t>
  </si>
  <si>
    <t>HUILA</t>
  </si>
  <si>
    <t>ARAUCA</t>
  </si>
  <si>
    <t>Fortul = 24308</t>
  </si>
  <si>
    <t>LA DORADA - SAN CARLOS - NUEVA ALBANIA</t>
  </si>
  <si>
    <t>PUTUMAYO</t>
  </si>
  <si>
    <t>SAN MIGUEL</t>
  </si>
  <si>
    <t>No conecta con la cabecera de san Miguel que tiene 24967 hab</t>
  </si>
  <si>
    <t>VILLA DEL ROSARIO_RANGONVALIA</t>
  </si>
  <si>
    <t>NORTE DE SANTANDER</t>
  </si>
  <si>
    <t>VILLA DEL ROSARIO Y RANGONVALIA</t>
  </si>
  <si>
    <t>Villa del Rosario paso fronterizo con 82450 hab y Rangonvalia con 6869 hab</t>
  </si>
  <si>
    <t>VÍADE PRIMER ORDEN</t>
  </si>
  <si>
    <t>ANEXO DE EJEMPLOS DE CATEGORIZACIÓN</t>
  </si>
  <si>
    <t>ANEXO DE RESULTADOS DE EJEMPLO DE CATEGORIZACIÓN</t>
  </si>
  <si>
    <t>DEPARTA MENTO DONDE SE LOCALIZA LA VÍA</t>
  </si>
  <si>
    <t>NOMBRE DEL FUNCIO NARIO</t>
  </si>
  <si>
    <t>CLASIFI CACIÓN</t>
  </si>
  <si>
    <t>TAMACAY - PUEBLO NUEVO</t>
  </si>
  <si>
    <t>TAME Y ARAUQUITA</t>
  </si>
  <si>
    <t>En Base tiene de  5 A 7 m</t>
  </si>
  <si>
    <t>En base de datos aparece terciaria</t>
  </si>
  <si>
    <t>NEIRA - EL JARDIN</t>
  </si>
  <si>
    <t>CALDAS</t>
  </si>
  <si>
    <t xml:space="preserve">NEIRA </t>
  </si>
  <si>
    <t>En Base tiene de  3 A 5 m</t>
  </si>
  <si>
    <t>Comunica a Neira cabecera municipal con 15594 hab y El Jardin con menos de 5000</t>
  </si>
  <si>
    <t>PAIPA-PALERMO</t>
  </si>
  <si>
    <t>BOYACÁ</t>
  </si>
  <si>
    <t>En base de datos aparece secundaria (PVR)</t>
  </si>
  <si>
    <t>Comunica a Paipa cabecera municipal con 17954 hab con el corregimiento de palermo y con el municipio de gambita en santander 398 Hb en cabecera</t>
  </si>
  <si>
    <t>PAIPA</t>
  </si>
  <si>
    <t>VENTAQUEMADA - TURMEQUÉ - TIBANÁ</t>
  </si>
  <si>
    <t>VENTAQUEMADA - TURMEQUÉ - TIBANA</t>
  </si>
  <si>
    <t>Ventaquemada=15163 ; Tibaná=9356</t>
  </si>
  <si>
    <t>SANTA ANA  - GUAMAL</t>
  </si>
  <si>
    <t>MAGDALENA</t>
  </si>
  <si>
    <t>Santa Ana=25034 ; Guamal=26592</t>
  </si>
  <si>
    <t>PUERTO LIBERTADOR - MONTE LÍBANO - CRUCE RUTA 25</t>
  </si>
  <si>
    <t>CÓRDOBA</t>
  </si>
  <si>
    <t>Monte Líbano=59469; Puerto Libertador=17514</t>
  </si>
  <si>
    <t>Para conexiones entre capitales de departamento con veredas o poblaciones menores, se debe tomar la población menor</t>
  </si>
  <si>
    <t>MATRIZ  DE CRITERIOS DE CATEGORIZACIÓN DE LA RED VIAL NACIONAL</t>
  </si>
  <si>
    <r>
      <t xml:space="preserve">Cabeceras municipales con </t>
    </r>
    <r>
      <rPr>
        <b/>
        <i/>
        <sz val="12"/>
        <rFont val="Arial"/>
        <family val="2"/>
      </rPr>
      <t>más</t>
    </r>
    <r>
      <rPr>
        <sz val="11"/>
        <rFont val="Arial"/>
        <family val="2"/>
      </rPr>
      <t xml:space="preserve"> de 15,000 habitantes</t>
    </r>
  </si>
  <si>
    <t>A continuación, usted deberá clasificar  por medio de una X, el tránsito promedio diario de la vía (ver numeral 5,2 de la guía para realizar la Categorización de la Red Vial Nacional)</t>
  </si>
  <si>
    <t>A continuación, usted deberá clasificar  por medio de una X, la población que une la vía  ( ver numerales 3,4 y 5,4 de la guía para categorización de la Red Vial Nacional)</t>
  </si>
  <si>
    <t>El primer paso para categorizar una vía,  es conocer muy bien cuál es la vía que se va a categorizar y verificar si la misma está o no incluida en la Red a cargo de la nación (Consultar la Resolución 339 del INVIAS año 1999  y Decreto 1735 del MT año 2001) lo cual permitirá determinar si forma parte de una troncal o transversal, igualmente se debe verificar si forma parte de la red del Plan Vial Regional de algún departamento. (Ver numeral 3 de la guía para realizar la Categorización de la Red Vial Nacional)</t>
  </si>
  <si>
    <t>A continuación deberá marcar según el conocimiento de la vía con una X según corresponda (ver numeral 5,1 de la guía para realizar la Categorización de la Red Vial Nacional)</t>
  </si>
  <si>
    <t>A continuación, usted deberá clasificar  por medio de una X, la geometría de la vía ( ver numerales 3,2 y 5,3 de la guía para categorización de la Red Vial Nacional)</t>
  </si>
  <si>
    <r>
      <t xml:space="preserve">Cabeceras municipales, poblaciones con </t>
    </r>
    <r>
      <rPr>
        <b/>
        <i/>
        <sz val="12"/>
        <rFont val="Arial"/>
        <family val="2"/>
      </rPr>
      <t>meno</t>
    </r>
    <r>
      <rPr>
        <b/>
        <i/>
        <sz val="11"/>
        <rFont val="Arial"/>
        <family val="2"/>
      </rPr>
      <t>s</t>
    </r>
    <r>
      <rPr>
        <sz val="11"/>
        <rFont val="Arial"/>
        <family val="2"/>
      </rPr>
      <t xml:space="preserve"> de 15,000 habitantes, veredas o corregimientos</t>
    </r>
  </si>
  <si>
    <r>
      <t>(</t>
    </r>
    <r>
      <rPr>
        <b/>
        <sz val="12"/>
        <rFont val="Arial"/>
        <family val="2"/>
      </rPr>
      <t>*</t>
    </r>
    <r>
      <rPr>
        <sz val="11"/>
        <rFont val="Arial"/>
        <family val="2"/>
      </rPr>
      <t>) De acuerdo con lo definido en el artículo 12 de la Ley 105 de 1993.</t>
    </r>
  </si>
  <si>
    <t>b) El tramo a categorizar forma parte de una vía que conecta dos capitales de departamento</t>
  </si>
  <si>
    <r>
      <t>c) Conecta un paso fronterizo principal (Establecido formalmente como tal) con una ciudad capital o una zona de producción o de consumo(</t>
    </r>
    <r>
      <rPr>
        <b/>
        <sz val="12"/>
        <rFont val="Arial"/>
        <family val="2"/>
      </rPr>
      <t>*</t>
    </r>
    <r>
      <rPr>
        <sz val="12"/>
        <rFont val="Arial"/>
        <family val="2"/>
      </rPr>
      <t>)</t>
    </r>
    <r>
      <rPr>
        <sz val="11"/>
        <rFont val="Arial"/>
        <family val="2"/>
      </rPr>
      <t>.</t>
    </r>
  </si>
  <si>
    <r>
      <t>d)  Conecta una ciudad principal con una zona de producción o de consumo(</t>
    </r>
    <r>
      <rPr>
        <b/>
        <sz val="12"/>
        <rFont val="Arial"/>
        <family val="2"/>
      </rPr>
      <t>*</t>
    </r>
    <r>
      <rPr>
        <sz val="11"/>
        <rFont val="Arial"/>
        <family val="2"/>
      </rPr>
      <t>) o con algún puerto marítimo o  puerto fluvial que genere trasbordo intermodal?</t>
    </r>
  </si>
  <si>
    <t>e) La vía conecta: 1) Una capital de departamento con una cabecera municipal  o 2) Dos o más municipios entre sí o se encuentra incluida dentro de las vías clasificadas en el plan vial regional del departamento. (Consultar el plan vial regional del departamento)</t>
  </si>
  <si>
    <t>f) La vía realiza interconexión únicamente a nivel veredal o entre la vereda y la capital de departamento o la vereda y una cabecera municipal o la vereda y una vía de primer o segundo orden</t>
  </si>
  <si>
    <t>a) Es una vía Troncal o Transversal ? (Consultar la Resolución 339 del INVIAS año 1999  y Decreto 1735 del MT año 2001 o los que los modifiquen)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</si>
</sst>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9"/>
      <name val="Arial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i/>
      <sz val="7"/>
      <color indexed="9"/>
      <name val="Arial"/>
      <family val="2"/>
    </font>
    <font>
      <b/>
      <i/>
      <sz val="5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i/>
      <sz val="8"/>
      <color theme="0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i/>
      <sz val="7"/>
      <color theme="0"/>
      <name val="Arial"/>
      <family val="2"/>
    </font>
    <font>
      <b/>
      <i/>
      <sz val="5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30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11" xfId="0" applyFont="1" applyBorder="1" applyAlignment="1">
      <alignment/>
    </xf>
    <xf numFmtId="0" fontId="60" fillId="0" borderId="0" xfId="0" applyFont="1" applyFill="1" applyAlignment="1">
      <alignment/>
    </xf>
    <xf numFmtId="0" fontId="60" fillId="0" borderId="11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8" fillId="0" borderId="20" xfId="0" applyFont="1" applyFill="1" applyBorder="1" applyAlignment="1">
      <alignment horizontal="left" vertical="center" wrapText="1"/>
    </xf>
    <xf numFmtId="14" fontId="0" fillId="0" borderId="20" xfId="0" applyNumberForma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/>
    </xf>
    <xf numFmtId="171" fontId="3" fillId="33" borderId="0" xfId="48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63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3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 applyProtection="1">
      <alignment/>
      <protection hidden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71" fontId="3" fillId="33" borderId="0" xfId="48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3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left"/>
      <protection/>
    </xf>
    <xf numFmtId="0" fontId="5" fillId="35" borderId="27" xfId="0" applyFont="1" applyFill="1" applyBorder="1" applyAlignment="1" applyProtection="1">
      <alignment horizontal="center"/>
      <protection/>
    </xf>
    <xf numFmtId="0" fontId="5" fillId="35" borderId="28" xfId="0" applyFont="1" applyFill="1" applyBorder="1" applyAlignment="1" applyProtection="1">
      <alignment horizontal="center"/>
      <protection/>
    </xf>
    <xf numFmtId="0" fontId="5" fillId="35" borderId="29" xfId="0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justify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justify" wrapText="1"/>
      <protection/>
    </xf>
    <xf numFmtId="0" fontId="3" fillId="33" borderId="27" xfId="0" applyFont="1" applyFill="1" applyBorder="1" applyAlignment="1" applyProtection="1">
      <alignment horizontal="left" vertical="center" wrapText="1"/>
      <protection/>
    </xf>
    <xf numFmtId="0" fontId="3" fillId="33" borderId="28" xfId="0" applyFont="1" applyFill="1" applyBorder="1" applyAlignment="1" applyProtection="1">
      <alignment horizontal="left" vertical="center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171" fontId="3" fillId="33" borderId="0" xfId="48" applyFont="1" applyFill="1" applyAlignment="1" applyProtection="1">
      <alignment horizontal="center"/>
      <protection locked="0"/>
    </xf>
    <xf numFmtId="0" fontId="5" fillId="33" borderId="27" xfId="0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 applyProtection="1">
      <alignment horizontal="center"/>
      <protection/>
    </xf>
    <xf numFmtId="0" fontId="5" fillId="33" borderId="29" xfId="0" applyFont="1" applyFill="1" applyBorder="1" applyAlignment="1" applyProtection="1">
      <alignment horizontal="center"/>
      <protection/>
    </xf>
    <xf numFmtId="0" fontId="6" fillId="35" borderId="27" xfId="0" applyFont="1" applyFill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 applyProtection="1">
      <alignment horizontal="center" vertical="center" wrapText="1"/>
      <protection/>
    </xf>
    <xf numFmtId="0" fontId="6" fillId="35" borderId="29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justify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4" fontId="7" fillId="33" borderId="27" xfId="0" applyNumberFormat="1" applyFont="1" applyFill="1" applyBorder="1" applyAlignment="1" applyProtection="1">
      <alignment horizontal="center" vertical="center" wrapText="1"/>
      <protection locked="0"/>
    </xf>
    <xf numFmtId="14" fontId="7" fillId="33" borderId="28" xfId="0" applyNumberFormat="1" applyFont="1" applyFill="1" applyBorder="1" applyAlignment="1" applyProtection="1">
      <alignment horizontal="center" vertical="center" wrapText="1"/>
      <protection locked="0"/>
    </xf>
    <xf numFmtId="14" fontId="7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justify" vertical="center" wrapText="1"/>
      <protection/>
    </xf>
    <xf numFmtId="0" fontId="2" fillId="33" borderId="28" xfId="0" applyFont="1" applyFill="1" applyBorder="1" applyAlignment="1" applyProtection="1">
      <alignment horizontal="justify" vertical="center" wrapText="1"/>
      <protection/>
    </xf>
    <xf numFmtId="0" fontId="2" fillId="33" borderId="29" xfId="0" applyFont="1" applyFill="1" applyBorder="1" applyAlignment="1" applyProtection="1">
      <alignment horizontal="justify" vertical="center" wrapText="1"/>
      <protection/>
    </xf>
    <xf numFmtId="0" fontId="3" fillId="33" borderId="27" xfId="0" applyFont="1" applyFill="1" applyBorder="1" applyAlignment="1" applyProtection="1">
      <alignment horizontal="justify" vertical="center" wrapText="1"/>
      <protection/>
    </xf>
    <xf numFmtId="0" fontId="3" fillId="33" borderId="28" xfId="0" applyFont="1" applyFill="1" applyBorder="1" applyAlignment="1" applyProtection="1">
      <alignment horizontal="justify" vertical="center" wrapText="1"/>
      <protection/>
    </xf>
    <xf numFmtId="0" fontId="4" fillId="33" borderId="0" xfId="0" applyFont="1" applyFill="1" applyAlignment="1" applyProtection="1">
      <alignment horizontal="center"/>
      <protection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2" fillId="33" borderId="0" xfId="0" applyFont="1" applyFill="1" applyAlignment="1" applyProtection="1">
      <alignment horizontal="justify" vertical="center" wrapText="1"/>
      <protection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171" fontId="3" fillId="33" borderId="0" xfId="48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27" xfId="0" applyNumberFormat="1" applyFont="1" applyFill="1" applyBorder="1" applyAlignment="1">
      <alignment horizontal="center" vertical="center" wrapText="1"/>
    </xf>
    <xf numFmtId="14" fontId="6" fillId="33" borderId="28" xfId="0" applyNumberFormat="1" applyFont="1" applyFill="1" applyBorder="1" applyAlignment="1">
      <alignment horizontal="center" vertical="center" wrapText="1"/>
    </xf>
    <xf numFmtId="14" fontId="6" fillId="33" borderId="29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14" fontId="7" fillId="33" borderId="27" xfId="0" applyNumberFormat="1" applyFont="1" applyFill="1" applyBorder="1" applyAlignment="1">
      <alignment horizontal="center" vertical="center" wrapText="1"/>
    </xf>
    <xf numFmtId="14" fontId="7" fillId="33" borderId="28" xfId="0" applyNumberFormat="1" applyFont="1" applyFill="1" applyBorder="1" applyAlignment="1">
      <alignment horizontal="center" vertical="center" wrapText="1"/>
    </xf>
    <xf numFmtId="14" fontId="7" fillId="33" borderId="29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66" fillId="0" borderId="3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0" fontId="60" fillId="0" borderId="34" xfId="0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/>
    </xf>
    <xf numFmtId="0" fontId="60" fillId="0" borderId="35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6" fillId="33" borderId="3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31" xfId="0" applyFont="1" applyFill="1" applyBorder="1" applyAlignment="1">
      <alignment horizontal="center" vertical="center" wrapText="1"/>
    </xf>
    <xf numFmtId="0" fontId="66" fillId="33" borderId="34" xfId="0" applyFont="1" applyFill="1" applyBorder="1" applyAlignment="1">
      <alignment horizontal="center" vertical="center" wrapText="1"/>
    </xf>
    <xf numFmtId="0" fontId="66" fillId="33" borderId="26" xfId="0" applyFont="1" applyFill="1" applyBorder="1" applyAlignment="1">
      <alignment horizontal="center" vertical="center" wrapText="1"/>
    </xf>
    <xf numFmtId="0" fontId="66" fillId="33" borderId="35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35" borderId="0" xfId="0" applyFont="1" applyFill="1" applyAlignment="1">
      <alignment horizont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60" fillId="0" borderId="34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32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33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6" fillId="19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27"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-0.24993999302387238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  <border/>
    </dxf>
    <dxf>
      <font>
        <b/>
        <i/>
        <color theme="0"/>
      </font>
      <fill>
        <patternFill>
          <bgColor theme="5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G66"/>
  <sheetViews>
    <sheetView tabSelected="1" view="pageBreakPreview" zoomScaleNormal="55" zoomScaleSheetLayoutView="100" zoomScalePageLayoutView="0" workbookViewId="0" topLeftCell="A1">
      <selection activeCell="B20" sqref="B20:W20"/>
    </sheetView>
  </sheetViews>
  <sheetFormatPr defaultColWidth="11.421875" defaultRowHeight="15"/>
  <cols>
    <col min="1" max="1" width="2.421875" style="41" customWidth="1"/>
    <col min="2" max="17" width="4.28125" style="41" customWidth="1"/>
    <col min="18" max="18" width="1.1484375" style="41" customWidth="1"/>
    <col min="19" max="19" width="4.28125" style="41" customWidth="1"/>
    <col min="20" max="20" width="1.57421875" style="41" customWidth="1"/>
    <col min="21" max="21" width="9.140625" style="41" customWidth="1"/>
    <col min="22" max="22" width="1.7109375" style="41" customWidth="1"/>
    <col min="23" max="23" width="33.57421875" style="41" customWidth="1"/>
    <col min="24" max="25" width="11.28125" style="41" hidden="1" customWidth="1"/>
    <col min="26" max="26" width="3.140625" style="41" hidden="1" customWidth="1"/>
    <col min="27" max="27" width="3.140625" style="41" customWidth="1"/>
    <col min="28" max="29" width="4.7109375" style="41" customWidth="1"/>
    <col min="30" max="30" width="4.57421875" style="41" customWidth="1"/>
    <col min="31" max="31" width="10.57421875" style="41" customWidth="1"/>
    <col min="32" max="41" width="4.7109375" style="41" customWidth="1"/>
    <col min="42" max="52" width="4.00390625" style="41" customWidth="1"/>
    <col min="53" max="54" width="5.8515625" style="41" customWidth="1"/>
    <col min="55" max="56" width="4.00390625" style="41" customWidth="1"/>
    <col min="57" max="62" width="4.28125" style="41" hidden="1" customWidth="1"/>
    <col min="63" max="63" width="4.28125" style="41" customWidth="1"/>
    <col min="64" max="64" width="31.57421875" style="41" customWidth="1"/>
    <col min="65" max="66" width="29.7109375" style="41" customWidth="1"/>
    <col min="67" max="67" width="19.28125" style="41" customWidth="1"/>
    <col min="68" max="68" width="28.7109375" style="41" customWidth="1"/>
    <col min="69" max="72" width="15.421875" style="41" customWidth="1"/>
    <col min="73" max="73" width="20.140625" style="41" customWidth="1"/>
    <col min="74" max="75" width="15.421875" style="41" customWidth="1"/>
    <col min="76" max="76" width="20.57421875" style="41" customWidth="1"/>
    <col min="77" max="80" width="15.421875" style="41" customWidth="1"/>
    <col min="81" max="84" width="18.7109375" style="41" customWidth="1"/>
    <col min="85" max="85" width="29.140625" style="41" customWidth="1"/>
    <col min="86" max="16384" width="11.421875" style="41" customWidth="1"/>
  </cols>
  <sheetData>
    <row r="1" ht="9.75" customHeight="1"/>
    <row r="2" spans="2:23" ht="15">
      <c r="B2" s="165" t="s">
        <v>117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4.5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2:23" ht="78" customHeigh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5" ht="5.25" customHeight="1"/>
    <row r="6" spans="2:23" ht="14.25">
      <c r="B6" s="116" t="s">
        <v>46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</row>
    <row r="7" spans="31:32" ht="7.5" customHeight="1">
      <c r="AE7" s="131"/>
      <c r="AF7" s="131"/>
    </row>
    <row r="8" spans="2:32" ht="15.75">
      <c r="B8" s="132" t="s">
        <v>28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4"/>
      <c r="AE8" s="131"/>
      <c r="AF8" s="131"/>
    </row>
    <row r="9" spans="31:32" ht="6" customHeight="1">
      <c r="AE9" s="44"/>
      <c r="AF9" s="44"/>
    </row>
    <row r="10" spans="2:32" ht="14.25"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2"/>
      <c r="AE10" s="131"/>
      <c r="AF10" s="131"/>
    </row>
    <row r="11" spans="31:32" ht="5.25" customHeight="1">
      <c r="AE11" s="44"/>
      <c r="AF11" s="44"/>
    </row>
    <row r="12" spans="2:32" ht="26.25" customHeight="1">
      <c r="B12" s="138" t="s">
        <v>29</v>
      </c>
      <c r="C12" s="138"/>
      <c r="D12" s="138"/>
      <c r="E12" s="138"/>
      <c r="F12" s="138"/>
      <c r="G12" s="138"/>
      <c r="H12" s="138"/>
      <c r="I12" s="138"/>
      <c r="J12" s="138" t="s">
        <v>25</v>
      </c>
      <c r="K12" s="138"/>
      <c r="L12" s="138"/>
      <c r="M12" s="138"/>
      <c r="N12" s="138"/>
      <c r="O12" s="135"/>
      <c r="P12" s="135" t="s">
        <v>30</v>
      </c>
      <c r="Q12" s="136"/>
      <c r="R12" s="136"/>
      <c r="S12" s="136"/>
      <c r="T12" s="136"/>
      <c r="U12" s="136"/>
      <c r="V12" s="136"/>
      <c r="W12" s="137"/>
      <c r="AE12" s="131"/>
      <c r="AF12" s="131"/>
    </row>
    <row r="13" ht="7.5" customHeight="1"/>
    <row r="14" spans="2:23" ht="29.25" customHeight="1"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4"/>
      <c r="P14" s="156"/>
      <c r="Q14" s="157"/>
      <c r="R14" s="157"/>
      <c r="S14" s="157"/>
      <c r="T14" s="157"/>
      <c r="U14" s="157"/>
      <c r="V14" s="157"/>
      <c r="W14" s="158"/>
    </row>
    <row r="15" ht="5.25" customHeight="1"/>
    <row r="16" spans="2:23" ht="15.75">
      <c r="B16" s="117" t="s">
        <v>6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/>
    </row>
    <row r="17" spans="2:22" ht="6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2:23" ht="14.25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2"/>
    </row>
    <row r="19" ht="7.5" customHeight="1"/>
    <row r="20" spans="2:56" ht="15.75">
      <c r="B20" s="117" t="s">
        <v>7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9"/>
      <c r="AB20" s="43"/>
      <c r="AC20" s="139" t="s">
        <v>50</v>
      </c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43"/>
    </row>
    <row r="21" spans="28:56" ht="5.25" customHeight="1"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</row>
    <row r="22" spans="2:85" ht="34.5" customHeight="1">
      <c r="B22" s="153" t="s">
        <v>122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</row>
    <row r="23" spans="2:85" ht="14.25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46"/>
      <c r="AB23" s="43"/>
      <c r="AC23" s="43" t="s">
        <v>51</v>
      </c>
      <c r="AD23" s="43">
        <f>+B10</f>
        <v>0</v>
      </c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K23" s="43"/>
      <c r="BL23" s="43" t="str">
        <f>+AC23</f>
        <v>VÍA: </v>
      </c>
      <c r="BM23" s="43">
        <f>+AD23</f>
        <v>0</v>
      </c>
      <c r="BN23" s="43"/>
      <c r="BO23" s="43"/>
      <c r="BP23" s="43"/>
      <c r="BQ23" s="43" t="str">
        <f>+BL23</f>
        <v>VÍA: </v>
      </c>
      <c r="BR23" s="43">
        <f>+BM23</f>
        <v>0</v>
      </c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 t="str">
        <f>+BQ23</f>
        <v>VÍA: </v>
      </c>
      <c r="CD23" s="43">
        <f>+BR23</f>
        <v>0</v>
      </c>
      <c r="CE23" s="43"/>
      <c r="CF23" s="43"/>
      <c r="CG23" s="43"/>
    </row>
    <row r="24" spans="17:85" ht="51.75" customHeight="1">
      <c r="Q24" s="50" t="s">
        <v>8</v>
      </c>
      <c r="R24" s="47"/>
      <c r="S24" s="50" t="s">
        <v>9</v>
      </c>
      <c r="T24" s="47"/>
      <c r="U24" s="48" t="s">
        <v>45</v>
      </c>
      <c r="V24" s="49"/>
      <c r="W24" s="50" t="s">
        <v>11</v>
      </c>
      <c r="AB24" s="43"/>
      <c r="AC24" s="149" t="s">
        <v>0</v>
      </c>
      <c r="AD24" s="149"/>
      <c r="AE24" s="149"/>
      <c r="AF24" s="149" t="s">
        <v>1</v>
      </c>
      <c r="AG24" s="149"/>
      <c r="AH24" s="149"/>
      <c r="AI24" s="149"/>
      <c r="AJ24" s="155" t="s">
        <v>33</v>
      </c>
      <c r="AK24" s="155"/>
      <c r="AL24" s="155"/>
      <c r="AM24" s="155"/>
      <c r="AN24" s="155" t="s">
        <v>2</v>
      </c>
      <c r="AO24" s="155"/>
      <c r="AP24" s="155"/>
      <c r="AQ24" s="155"/>
      <c r="AR24" s="155" t="s">
        <v>3</v>
      </c>
      <c r="AS24" s="155"/>
      <c r="AT24" s="155"/>
      <c r="AU24" s="155"/>
      <c r="AV24" s="140" t="s">
        <v>19</v>
      </c>
      <c r="AW24" s="141"/>
      <c r="AX24" s="141"/>
      <c r="AY24" s="142"/>
      <c r="AZ24" s="140" t="s">
        <v>20</v>
      </c>
      <c r="BA24" s="141"/>
      <c r="BB24" s="141"/>
      <c r="BC24" s="142"/>
      <c r="BD24" s="43"/>
      <c r="BK24" s="43"/>
      <c r="BL24" s="155" t="str">
        <f>+B8</f>
        <v>NOMBRE DE LA VÍA</v>
      </c>
      <c r="BM24" s="155" t="str">
        <f>+B12</f>
        <v>DEPARTAMENTO DONDE SE LOCALIZA LA VÍA</v>
      </c>
      <c r="BN24" s="155" t="str">
        <f>+J12</f>
        <v>MUNICIPIO</v>
      </c>
      <c r="BO24" s="155" t="str">
        <f>+P12</f>
        <v>FECHA DE CLASIFICACIÓN (DD/MM/AAAA)</v>
      </c>
      <c r="BP24" s="155" t="str">
        <f>+B16</f>
        <v>NOMBRE DEL FUNCIONARIO</v>
      </c>
      <c r="BQ24" s="149" t="s">
        <v>1</v>
      </c>
      <c r="BR24" s="149"/>
      <c r="BS24" s="149"/>
      <c r="BT24" s="155" t="s">
        <v>33</v>
      </c>
      <c r="BU24" s="155"/>
      <c r="BV24" s="155"/>
      <c r="BW24" s="155" t="s">
        <v>18</v>
      </c>
      <c r="BX24" s="155"/>
      <c r="BY24" s="155"/>
      <c r="BZ24" s="155" t="s">
        <v>3</v>
      </c>
      <c r="CA24" s="155"/>
      <c r="CB24" s="155"/>
      <c r="CC24" s="155" t="s">
        <v>19</v>
      </c>
      <c r="CD24" s="155"/>
      <c r="CE24" s="155"/>
      <c r="CF24" s="155"/>
      <c r="CG24" s="155" t="str">
        <f>+AZ24</f>
        <v>CLASIFICACIÓN</v>
      </c>
    </row>
    <row r="25" spans="2:85" ht="6.75" customHeight="1"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46"/>
      <c r="AB25" s="43"/>
      <c r="AC25" s="149"/>
      <c r="AD25" s="149"/>
      <c r="AE25" s="149"/>
      <c r="AF25" s="149"/>
      <c r="AG25" s="149"/>
      <c r="AH25" s="149"/>
      <c r="AI25" s="149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43"/>
      <c r="AW25" s="144"/>
      <c r="AX25" s="144"/>
      <c r="AY25" s="145"/>
      <c r="AZ25" s="143"/>
      <c r="BA25" s="144"/>
      <c r="BB25" s="144"/>
      <c r="BC25" s="145"/>
      <c r="BD25" s="43"/>
      <c r="BK25" s="43"/>
      <c r="BL25" s="155"/>
      <c r="BM25" s="155"/>
      <c r="BN25" s="155"/>
      <c r="BO25" s="155"/>
      <c r="BP25" s="155"/>
      <c r="BQ25" s="149"/>
      <c r="BR25" s="149"/>
      <c r="BS25" s="149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</row>
    <row r="26" spans="2:85" ht="50.25" customHeight="1">
      <c r="B26" s="125" t="s">
        <v>131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99"/>
      <c r="Q26" s="51"/>
      <c r="R26" s="111"/>
      <c r="S26" s="51"/>
      <c r="T26" s="100"/>
      <c r="U26" s="54"/>
      <c r="V26" s="55"/>
      <c r="W26" s="56"/>
      <c r="X26" s="57">
        <f>+IF(U26=$BF$27,$BF$27,IF(Q26=$BF$26,1,""))</f>
      </c>
      <c r="Y26" s="57"/>
      <c r="Z26" s="57"/>
      <c r="AA26" s="57"/>
      <c r="AB26" s="43"/>
      <c r="AC26" s="149" t="s">
        <v>4</v>
      </c>
      <c r="AD26" s="149"/>
      <c r="AE26" s="149"/>
      <c r="AF26" s="149">
        <v>40</v>
      </c>
      <c r="AG26" s="149"/>
      <c r="AH26" s="149"/>
      <c r="AI26" s="149"/>
      <c r="AJ26" s="149">
        <v>20</v>
      </c>
      <c r="AK26" s="149"/>
      <c r="AL26" s="149"/>
      <c r="AM26" s="149"/>
      <c r="AN26" s="149">
        <v>20</v>
      </c>
      <c r="AO26" s="149"/>
      <c r="AP26" s="149"/>
      <c r="AQ26" s="149"/>
      <c r="AR26" s="149">
        <v>20</v>
      </c>
      <c r="AS26" s="149"/>
      <c r="AT26" s="149"/>
      <c r="AU26" s="149"/>
      <c r="AV26" s="146"/>
      <c r="AW26" s="147"/>
      <c r="AX26" s="147"/>
      <c r="AY26" s="148"/>
      <c r="AZ26" s="146"/>
      <c r="BA26" s="147"/>
      <c r="BB26" s="147"/>
      <c r="BC26" s="148"/>
      <c r="BD26" s="63"/>
      <c r="BF26" s="41" t="s">
        <v>10</v>
      </c>
      <c r="BK26" s="43"/>
      <c r="BL26" s="155"/>
      <c r="BM26" s="155"/>
      <c r="BN26" s="155"/>
      <c r="BO26" s="155"/>
      <c r="BP26" s="155"/>
      <c r="BQ26" s="58" t="s">
        <v>62</v>
      </c>
      <c r="BR26" s="58" t="s">
        <v>61</v>
      </c>
      <c r="BS26" s="58" t="s">
        <v>60</v>
      </c>
      <c r="BT26" s="58" t="s">
        <v>62</v>
      </c>
      <c r="BU26" s="58" t="s">
        <v>61</v>
      </c>
      <c r="BV26" s="58" t="s">
        <v>60</v>
      </c>
      <c r="BW26" s="58" t="s">
        <v>62</v>
      </c>
      <c r="BX26" s="58" t="s">
        <v>61</v>
      </c>
      <c r="BY26" s="58" t="s">
        <v>60</v>
      </c>
      <c r="BZ26" s="58" t="s">
        <v>62</v>
      </c>
      <c r="CA26" s="58" t="s">
        <v>61</v>
      </c>
      <c r="CB26" s="58" t="s">
        <v>60</v>
      </c>
      <c r="CC26" s="58" t="s">
        <v>62</v>
      </c>
      <c r="CD26" s="58" t="s">
        <v>61</v>
      </c>
      <c r="CE26" s="58" t="s">
        <v>60</v>
      </c>
      <c r="CF26" s="58" t="s">
        <v>40</v>
      </c>
      <c r="CG26" s="155"/>
    </row>
    <row r="27" spans="2:85" ht="31.5" customHeight="1">
      <c r="B27" s="125" t="s">
        <v>126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99"/>
      <c r="Q27" s="112"/>
      <c r="R27" s="52"/>
      <c r="S27" s="112"/>
      <c r="T27" s="97"/>
      <c r="U27" s="54">
        <f>+IF(Q27=$BF$26,IF(OR(Q27=Q30,Q27=Q31),"CORREGIR",IF(S27=$BF$26,"CORREGIR","")),"")</f>
      </c>
      <c r="V27" s="101"/>
      <c r="W27" s="56"/>
      <c r="X27" s="57">
        <f>+IF(U27=$BF$27,$BF$27,IF(Q27=$BF$26,1,""))</f>
      </c>
      <c r="Y27" s="57"/>
      <c r="Z27" s="57"/>
      <c r="AA27" s="57"/>
      <c r="AB27" s="43"/>
      <c r="AC27" s="154">
        <v>1</v>
      </c>
      <c r="AD27" s="151" t="s">
        <v>62</v>
      </c>
      <c r="AE27" s="151"/>
      <c r="AF27" s="150">
        <f>+IF(OR(U26=$BF$27,U27=$BF$27,U28=$BF$27,U29=$BF$27,),$BF$27,IF(OR($AC$27=$X$26,$AC$27=$X$27,$AC$27=$X$28,$AC$27=$X$29),$AF$26,""))</f>
      </c>
      <c r="AG27" s="150"/>
      <c r="AH27" s="150"/>
      <c r="AI27" s="150"/>
      <c r="AJ27" s="150">
        <f>+IF(U41=$BF$27,$BF$27,IF(X41=AC27,$AJ$26,""))</f>
      </c>
      <c r="AK27" s="150"/>
      <c r="AL27" s="150"/>
      <c r="AM27" s="150"/>
      <c r="AN27" s="150">
        <f>+IF(OR(U52=$BF$27,U51=$BF$27),$BF$27,IF(OR(X52=AC27,X51=AC27),$AN$26,""))</f>
      </c>
      <c r="AO27" s="150"/>
      <c r="AP27" s="150"/>
      <c r="AQ27" s="150"/>
      <c r="AR27" s="150">
        <f>+IF(U64=$BF$27,$BF$27,IF(X64=AC27,$AR$26,""))</f>
      </c>
      <c r="AS27" s="150"/>
      <c r="AT27" s="150"/>
      <c r="AU27" s="150"/>
      <c r="AV27" s="150">
        <f>+SUM(AF27:AU28)</f>
        <v>0</v>
      </c>
      <c r="AW27" s="150"/>
      <c r="AX27" s="150"/>
      <c r="AY27" s="150"/>
      <c r="AZ27" s="150" t="str">
        <f>+IF(AV27=MAX(AV27:AY32),AD27,"")</f>
        <v>VÍA DE PRIMER ORDEN</v>
      </c>
      <c r="BA27" s="150"/>
      <c r="BB27" s="150"/>
      <c r="BC27" s="150"/>
      <c r="BD27" s="159">
        <v>1</v>
      </c>
      <c r="BF27" s="41" t="s">
        <v>12</v>
      </c>
      <c r="BL27" s="59">
        <f>IF(B10="","",B10)</f>
      </c>
      <c r="BM27" s="60">
        <f>IF(B14="","",B14)</f>
      </c>
      <c r="BN27" s="60">
        <f>+J14</f>
        <v>0</v>
      </c>
      <c r="BO27" s="61">
        <f>IF(P14="","",P14)</f>
      </c>
      <c r="BP27" s="60">
        <f>IF(B18="","",B18)</f>
      </c>
      <c r="BQ27" s="60">
        <f>+AF27</f>
      </c>
      <c r="BR27" s="60">
        <f>+AF29</f>
      </c>
      <c r="BS27" s="60">
        <f>+AF31</f>
      </c>
      <c r="BT27" s="60">
        <f>+AJ27</f>
      </c>
      <c r="BU27" s="60">
        <f>+AJ29</f>
      </c>
      <c r="BV27" s="60">
        <f>+AJ31</f>
      </c>
      <c r="BW27" s="60">
        <f>+AN27</f>
      </c>
      <c r="BX27" s="60">
        <f>+AN29</f>
      </c>
      <c r="BY27" s="60">
        <f>+AN31</f>
      </c>
      <c r="BZ27" s="60">
        <f>+AR27</f>
      </c>
      <c r="CA27" s="60">
        <f>+AR29</f>
      </c>
      <c r="CB27" s="60">
        <f>+AR31</f>
      </c>
      <c r="CC27" s="60">
        <f>+AV27</f>
        <v>0</v>
      </c>
      <c r="CD27" s="60">
        <f>+AV29</f>
        <v>0</v>
      </c>
      <c r="CE27" s="60">
        <f>+AV31</f>
        <v>0</v>
      </c>
      <c r="CF27" s="60">
        <f>+MAX(CC27:CE27)</f>
        <v>0</v>
      </c>
      <c r="CG27" s="62" t="str">
        <f>+IF(CC27=CF27,CC26,IF(CD27=CF27,CD26,CE26))</f>
        <v>VÍA DE PRIMER ORDEN</v>
      </c>
    </row>
    <row r="28" spans="2:56" ht="56.25" customHeight="1">
      <c r="B28" s="125" t="s">
        <v>127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Q28" s="51"/>
      <c r="R28" s="52"/>
      <c r="S28" s="51"/>
      <c r="T28" s="53"/>
      <c r="U28" s="54">
        <f>+IF(Q28=$BF$26,IF(OR(Q28=Q30,Q28=Q31),"CORREGIR",IF(S28=$BF$26,"CORREGIR","")),"")</f>
      </c>
      <c r="V28" s="55"/>
      <c r="W28" s="56"/>
      <c r="X28" s="57">
        <f>+IF(U28=$BF$27,$BF$27,IF(Q28=$BF$26,1,""))</f>
      </c>
      <c r="Y28" s="57"/>
      <c r="Z28" s="57"/>
      <c r="AA28" s="57"/>
      <c r="AB28" s="43"/>
      <c r="AC28" s="154"/>
      <c r="AD28" s="151"/>
      <c r="AE28" s="151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9"/>
    </row>
    <row r="29" spans="2:56" ht="50.25" customHeight="1"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Q29" s="51"/>
      <c r="R29" s="52"/>
      <c r="S29" s="51"/>
      <c r="T29" s="53"/>
      <c r="U29" s="54">
        <f>+IF(Q29=$BF$26,IF(OR(Q29=Q30,Q29=Q31),"CORREGIR",IF(S29=$BF$26,"CORREGIR","")),"")</f>
      </c>
      <c r="V29" s="55"/>
      <c r="W29" s="56"/>
      <c r="X29" s="57">
        <f>+IF(U29=$BF$27,$BF$27,IF(Q29=$BF$26,1,""))</f>
      </c>
      <c r="Y29" s="57"/>
      <c r="Z29" s="57"/>
      <c r="AA29" s="57"/>
      <c r="AB29" s="43"/>
      <c r="AC29" s="154">
        <v>2</v>
      </c>
      <c r="AD29" s="151" t="s">
        <v>61</v>
      </c>
      <c r="AE29" s="151"/>
      <c r="AF29" s="150">
        <f>IF(U30=BF27,BF27,IF(AC29=X30,AF26,""))</f>
      </c>
      <c r="AG29" s="150"/>
      <c r="AH29" s="150"/>
      <c r="AI29" s="150"/>
      <c r="AJ29" s="150">
        <f>+IF(U42=$BF$27,$BF$27,IF(X42=AC29,$AJ$26,""))</f>
      </c>
      <c r="AK29" s="150"/>
      <c r="AL29" s="150"/>
      <c r="AM29" s="150"/>
      <c r="AN29" s="150">
        <f>+IF(U53=$BF$27,$BF$27,IF(X53=AC29,$AN$26,""))</f>
      </c>
      <c r="AO29" s="150"/>
      <c r="AP29" s="150"/>
      <c r="AQ29" s="150"/>
      <c r="AR29" s="150">
        <f>+IF(U65=$BF$27,$BF$27,IF(X65=AC29,$AR$26,""))</f>
      </c>
      <c r="AS29" s="150"/>
      <c r="AT29" s="150"/>
      <c r="AU29" s="150"/>
      <c r="AV29" s="150">
        <f>+SUM(AF29:AU30)</f>
        <v>0</v>
      </c>
      <c r="AW29" s="150"/>
      <c r="AX29" s="150"/>
      <c r="AY29" s="150"/>
      <c r="AZ29" s="150" t="str">
        <f>+IF(AV29=MAX(AV27:AY32),AD29,"")</f>
        <v>VÍA DE SEGUNDO ORDEN</v>
      </c>
      <c r="BA29" s="150"/>
      <c r="BB29" s="150"/>
      <c r="BC29" s="150"/>
      <c r="BD29" s="159">
        <v>2</v>
      </c>
    </row>
    <row r="30" spans="2:56" ht="78" customHeight="1">
      <c r="B30" s="125" t="s">
        <v>129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Q30" s="51"/>
      <c r="R30" s="52"/>
      <c r="S30" s="51"/>
      <c r="T30" s="53"/>
      <c r="U30" s="54">
        <f>+IF(Q30=$BF$26,IF(OR(Q30=Q29,Q30=Q28,Q30=Q27,Q30=Q31),"CORREGIR",IF(Q30=S30,"CORREGIR","")),"")</f>
      </c>
      <c r="V30" s="55"/>
      <c r="W30" s="56"/>
      <c r="X30" s="57">
        <f>IF(OR(X26=1,X27=1,X28=1,X29=1),"",IF(U30=$BF$27,$BF$27,IF(Q30=$BF$26,2,"")))</f>
      </c>
      <c r="Y30" s="57"/>
      <c r="Z30" s="57"/>
      <c r="AA30" s="57"/>
      <c r="AB30" s="43"/>
      <c r="AC30" s="154"/>
      <c r="AD30" s="151"/>
      <c r="AE30" s="151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9"/>
    </row>
    <row r="31" spans="2:56" ht="62.25" customHeight="1">
      <c r="B31" s="125" t="s">
        <v>130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51"/>
      <c r="R31" s="52"/>
      <c r="S31" s="51"/>
      <c r="T31" s="53"/>
      <c r="U31" s="54">
        <f>+IF(Q31=BF26,IF(OR(Q30=$Q$31,Q29=$Q$31,Q28=$Q$31,Q27=$Q$31,Q26=$Q$31),$BF$27,IF(Q31=$BF$26,IF(S31=$BF$26,"CORREGIR",""),"")),"")</f>
      </c>
      <c r="V31" s="55"/>
      <c r="W31" s="56"/>
      <c r="X31" s="57">
        <f>IF(OR(X26=1,X27=1,X28=1,X29=1,X30=2),"",IF(U31=$BF$27,$BF$27,IF(Q31=$BF$26,3,"")))</f>
      </c>
      <c r="Y31" s="57"/>
      <c r="Z31" s="57"/>
      <c r="AA31" s="57"/>
      <c r="AB31" s="63"/>
      <c r="AC31" s="154">
        <v>3</v>
      </c>
      <c r="AD31" s="151" t="s">
        <v>60</v>
      </c>
      <c r="AE31" s="151"/>
      <c r="AF31" s="150">
        <f>IF(U31=BF27,BF27,IF(X31=AC31,AF26,""))</f>
      </c>
      <c r="AG31" s="150"/>
      <c r="AH31" s="150"/>
      <c r="AI31" s="150"/>
      <c r="AJ31" s="150">
        <f>+IF(U43=$BF$27,$BF$27,IF(X43=AC31,$AJ$26,""))</f>
      </c>
      <c r="AK31" s="150"/>
      <c r="AL31" s="150"/>
      <c r="AM31" s="150"/>
      <c r="AN31" s="150">
        <f>+IF(U54=$BF$27,$BF$27,IF(X54=AC31,$AN$26,""))</f>
      </c>
      <c r="AO31" s="150"/>
      <c r="AP31" s="150"/>
      <c r="AQ31" s="150"/>
      <c r="AR31" s="150">
        <f>+IF(U66=$BF$27,$BF$27,IF(X66=AC31,$AR$26,""))</f>
      </c>
      <c r="AS31" s="150"/>
      <c r="AT31" s="150"/>
      <c r="AU31" s="150"/>
      <c r="AV31" s="150">
        <f>+SUM(AF31:AU32)</f>
        <v>0</v>
      </c>
      <c r="AW31" s="150"/>
      <c r="AX31" s="150"/>
      <c r="AY31" s="150"/>
      <c r="AZ31" s="150" t="str">
        <f>+IF(AV31=MAX(AV27:AY32),AD31,"")</f>
        <v>VÍA DE TERCER ORDEN</v>
      </c>
      <c r="BA31" s="150"/>
      <c r="BB31" s="150"/>
      <c r="BC31" s="150"/>
      <c r="BD31" s="159">
        <v>3</v>
      </c>
    </row>
    <row r="32" spans="2:56" ht="27.75" customHeight="1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AB32" s="43"/>
      <c r="AC32" s="154"/>
      <c r="AD32" s="151"/>
      <c r="AE32" s="151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9"/>
    </row>
    <row r="33" spans="2:56" ht="24" customHeight="1">
      <c r="B33" s="114" t="s">
        <v>125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AB33" s="43"/>
      <c r="AC33" s="94"/>
      <c r="AD33" s="95"/>
      <c r="AE33" s="95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</row>
    <row r="34" spans="28:56" ht="27" customHeight="1">
      <c r="AB34" s="43"/>
      <c r="AC34" s="94"/>
      <c r="AD34" s="95"/>
      <c r="AE34" s="95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</row>
    <row r="35" spans="2:56" ht="15.75">
      <c r="B35" s="117" t="s">
        <v>34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9"/>
      <c r="AB35" s="43"/>
      <c r="AC35" s="43"/>
      <c r="AD35" s="64"/>
      <c r="AE35" s="64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</row>
    <row r="36" spans="2:23" ht="14.2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2:23" ht="27" customHeight="1">
      <c r="B37" s="127" t="s">
        <v>119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8" spans="2:23" ht="14.2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2:23" ht="23.25" customHeight="1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50" t="s">
        <v>8</v>
      </c>
      <c r="R39" s="47"/>
      <c r="S39" s="50" t="s">
        <v>9</v>
      </c>
      <c r="T39" s="47"/>
      <c r="U39" s="48" t="s">
        <v>45</v>
      </c>
      <c r="V39" s="49"/>
      <c r="W39" s="50" t="s">
        <v>11</v>
      </c>
    </row>
    <row r="40" spans="17:23" ht="15">
      <c r="Q40" s="65"/>
      <c r="R40" s="65"/>
      <c r="S40" s="65"/>
      <c r="T40" s="65"/>
      <c r="U40" s="65"/>
      <c r="V40" s="65"/>
      <c r="W40" s="65"/>
    </row>
    <row r="41" spans="2:24" ht="27" customHeight="1">
      <c r="B41" s="128" t="s">
        <v>35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30"/>
      <c r="Q41" s="51"/>
      <c r="R41" s="52"/>
      <c r="S41" s="51"/>
      <c r="T41" s="53"/>
      <c r="U41" s="54">
        <f>+IF(Q41=$BF$26,IF(OR(Q41=Q42,Q41=Q43),"CORREGIR",IF(Q41=$BF$26,IF(S41=$BF$26,"CORREGIR",""),"")),"")</f>
      </c>
      <c r="V41" s="55"/>
      <c r="W41" s="66"/>
      <c r="X41" s="57">
        <f>+IF(U41=$BF$27,$BF$27,IF(Q41=$BF$26,1,""))</f>
      </c>
    </row>
    <row r="42" spans="2:24" ht="27" customHeight="1">
      <c r="B42" s="126" t="s">
        <v>58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Q42" s="51"/>
      <c r="R42" s="52"/>
      <c r="S42" s="51"/>
      <c r="T42" s="53"/>
      <c r="U42" s="54"/>
      <c r="V42" s="55"/>
      <c r="W42" s="66"/>
      <c r="X42" s="57">
        <f>IF(X41=1,"",IF(U42=$BF$27,$BF$27,IF(Q42=$BF$26,2,"")))</f>
      </c>
    </row>
    <row r="43" spans="2:24" ht="27" customHeight="1">
      <c r="B43" s="126" t="s">
        <v>37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Q43" s="51"/>
      <c r="R43" s="52"/>
      <c r="S43" s="51"/>
      <c r="T43" s="53"/>
      <c r="U43" s="54">
        <f>+IF(Q43=$BF$26,IF(OR(Q43=Q42,Q43=Q41),"CORREGIR",IF(Q43=$BF$26,IF(S43=$BF$26,"CORREGIR",""),"")),"")</f>
      </c>
      <c r="V43" s="55"/>
      <c r="W43" s="66"/>
      <c r="X43" s="57">
        <f>IF(OR(X41=1,X42=2),"",IF(U43=$BF$27,$BF$27,IF(Q43=$BF$26,3,"")))</f>
      </c>
    </row>
    <row r="45" spans="2:23" ht="15.75">
      <c r="B45" s="117" t="s">
        <v>38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9"/>
    </row>
    <row r="46" spans="2:23" ht="14.2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2:23" ht="32.25" customHeight="1">
      <c r="B47" s="153" t="s">
        <v>123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8" spans="2:23" ht="14.2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2:23" ht="30.7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50" t="s">
        <v>8</v>
      </c>
      <c r="R49" s="47"/>
      <c r="S49" s="50" t="s">
        <v>9</v>
      </c>
      <c r="T49" s="47"/>
      <c r="U49" s="48" t="s">
        <v>45</v>
      </c>
      <c r="V49" s="49"/>
      <c r="W49" s="50" t="s">
        <v>11</v>
      </c>
    </row>
    <row r="50" spans="17:23" ht="15">
      <c r="Q50" s="65"/>
      <c r="R50" s="65"/>
      <c r="S50" s="65"/>
      <c r="T50" s="65"/>
      <c r="U50" s="65"/>
      <c r="V50" s="65"/>
      <c r="W50" s="65"/>
    </row>
    <row r="51" spans="2:24" ht="23.25" customHeight="1">
      <c r="B51" s="128" t="s">
        <v>13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30"/>
      <c r="Q51" s="51"/>
      <c r="R51" s="52"/>
      <c r="S51" s="51"/>
      <c r="T51" s="53"/>
      <c r="U51" s="54">
        <f>+IF(Q51=$BF$26,IF(OR(Q51=Q53,Q51=Q54),"CORREGIR",IF(Q51=$BF$26,IF(S51=$BF$26,"CORREGIR",""),"")),"")</f>
      </c>
      <c r="V51" s="55"/>
      <c r="W51" s="56"/>
      <c r="X51" s="57">
        <f>+IF(U51=$BF$27,$BF$27,IF(Q51=$BF$26,1,""))</f>
      </c>
    </row>
    <row r="52" spans="2:24" ht="23.25" customHeight="1">
      <c r="B52" s="128" t="s">
        <v>14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30"/>
      <c r="Q52" s="51"/>
      <c r="R52" s="52"/>
      <c r="S52" s="51"/>
      <c r="T52" s="53"/>
      <c r="U52" s="54">
        <f>+IF(Q52=$BF$26,IF(OR(Q52=Q53,Q52=Q54),"CORREGIR",IF(Q52=$BF$26,IF(S52=$BF$26,"CORREGIR",""),"")),"")</f>
      </c>
      <c r="V52" s="55"/>
      <c r="W52" s="56"/>
      <c r="X52" s="57">
        <f>+IF(U52=$BF$27,$BF$27,IF(Q52=$BF$26,1,""))</f>
      </c>
    </row>
    <row r="53" spans="2:24" ht="23.25" customHeight="1">
      <c r="B53" s="126" t="s">
        <v>16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Q53" s="51"/>
      <c r="R53" s="52"/>
      <c r="S53" s="51"/>
      <c r="T53" s="53"/>
      <c r="U53" s="54">
        <f>+IF(Q53=$BF$26,IF(OR(Q51=Q53,Q53=Q54,Q53=Q52),"CORREGIR",IF(Q53=$BF$26,IF(S53=$BF$26,"CORREGIR",""))),"")</f>
      </c>
      <c r="V53" s="55"/>
      <c r="W53" s="56"/>
      <c r="X53" s="57">
        <f>+IF(U53=$BF$27,$BF$27,IF(Q53=$BF$26,2,""))</f>
      </c>
    </row>
    <row r="54" spans="2:24" ht="23.25" customHeight="1">
      <c r="B54" s="126" t="s">
        <v>15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Q54" s="51"/>
      <c r="R54" s="52"/>
      <c r="S54" s="51"/>
      <c r="T54" s="53"/>
      <c r="U54" s="54">
        <f>+IF(Q54=$BF$26,IF(OR(Q54=Q53,Q54=Q51,Q54=Q52),"CORREGIR",IF(Q54=$BF$26,IF(S54=$BF$26,"CORREGIR",""),"")),"")</f>
      </c>
      <c r="V54" s="55"/>
      <c r="W54" s="56"/>
      <c r="X54" s="57">
        <f>+IF(U54=$BF$27,$BF$27,IF(Q54=$BF$26,3,""))</f>
      </c>
    </row>
    <row r="56" spans="2:23" ht="15.75">
      <c r="B56" s="117" t="s">
        <v>17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</row>
    <row r="57" spans="2:23" ht="14.2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2:23" ht="27.75" customHeight="1">
      <c r="B58" s="163" t="s">
        <v>116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</row>
    <row r="59" spans="2:23" ht="14.2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2:23" ht="29.25" customHeight="1">
      <c r="B60" s="153" t="s">
        <v>120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1" spans="2:23" ht="14.2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2:23" ht="30" customHeight="1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50" t="s">
        <v>8</v>
      </c>
      <c r="R62" s="47"/>
      <c r="S62" s="50" t="s">
        <v>9</v>
      </c>
      <c r="T62" s="47"/>
      <c r="U62" s="48" t="s">
        <v>45</v>
      </c>
      <c r="V62" s="49"/>
      <c r="W62" s="50" t="s">
        <v>11</v>
      </c>
    </row>
    <row r="63" spans="17:22" ht="15">
      <c r="Q63" s="65"/>
      <c r="R63" s="65"/>
      <c r="S63" s="65"/>
      <c r="T63" s="65"/>
      <c r="U63" s="49"/>
      <c r="V63" s="65"/>
    </row>
    <row r="64" spans="2:24" ht="37.5" customHeight="1">
      <c r="B64" s="128" t="s">
        <v>39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30"/>
      <c r="Q64" s="51"/>
      <c r="R64" s="52"/>
      <c r="S64" s="51"/>
      <c r="T64" s="53"/>
      <c r="U64" s="54">
        <f>+IF(Q64=$BF$26,IF(OR(Q64=Q65,Q64=Q66),"CORREGIR",IF(Q64=$BF$26,IF(S64=$BF$26,"CORREGIR",""),"")),"")</f>
      </c>
      <c r="V64" s="55"/>
      <c r="W64" s="56"/>
      <c r="X64" s="57">
        <f>+IF(U64=$BF$27,$BF$27,IF(Q64=$BF$26,1,""))</f>
      </c>
    </row>
    <row r="65" spans="2:24" ht="47.25" customHeight="1">
      <c r="B65" s="126" t="s">
        <v>118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Q65" s="51"/>
      <c r="R65" s="52"/>
      <c r="S65" s="51"/>
      <c r="T65" s="53"/>
      <c r="U65" s="54"/>
      <c r="V65" s="55"/>
      <c r="W65" s="56"/>
      <c r="X65" s="57">
        <f>IF(X64=1,"",IF(U65=$BF$27,$BF$27,IF(Q65=$BF$26,2,"")))</f>
      </c>
    </row>
    <row r="66" spans="2:24" ht="67.5" customHeight="1">
      <c r="B66" s="126" t="s">
        <v>124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Q66" s="51"/>
      <c r="R66" s="52"/>
      <c r="S66" s="51"/>
      <c r="T66" s="53"/>
      <c r="U66" s="54">
        <f>+IF(Q66=$BF$26,IF(OR(Q66=Q65,Q66=Q64),"CORREGIR",IF(Q66=$BF$26,IF(S66=$BF$26,"CORREGIR",""),"")),"")</f>
      </c>
      <c r="V66" s="55"/>
      <c r="W66" s="56"/>
      <c r="X66" s="57">
        <f>IF(OR(X64=1,X65=2),"",IF(U66=$BF$27,$BF$27,IF(Q66=$BF$26,3,"")))</f>
      </c>
    </row>
  </sheetData>
  <sheetProtection password="D83D" sheet="1"/>
  <mergeCells count="97">
    <mergeCell ref="B4:W4"/>
    <mergeCell ref="B58:W58"/>
    <mergeCell ref="B2:W2"/>
    <mergeCell ref="AZ24:BC26"/>
    <mergeCell ref="AV27:AY28"/>
    <mergeCell ref="AV29:AY30"/>
    <mergeCell ref="AV31:AY32"/>
    <mergeCell ref="AZ27:BC28"/>
    <mergeCell ref="AZ29:BC30"/>
    <mergeCell ref="AZ31:BC32"/>
    <mergeCell ref="BT24:BV25"/>
    <mergeCell ref="BW24:BY25"/>
    <mergeCell ref="BZ24:CB25"/>
    <mergeCell ref="BD31:BD32"/>
    <mergeCell ref="B25:U25"/>
    <mergeCell ref="AC26:AE26"/>
    <mergeCell ref="AC24:AE25"/>
    <mergeCell ref="AC27:AC28"/>
    <mergeCell ref="B26:O26"/>
    <mergeCell ref="AF24:AI25"/>
    <mergeCell ref="AF26:AI26"/>
    <mergeCell ref="AF27:AI28"/>
    <mergeCell ref="AF29:AI30"/>
    <mergeCell ref="P14:W14"/>
    <mergeCell ref="AJ24:AM25"/>
    <mergeCell ref="CG24:CG26"/>
    <mergeCell ref="CC24:CF25"/>
    <mergeCell ref="BD27:BD28"/>
    <mergeCell ref="BD29:BD30"/>
    <mergeCell ref="BN24:BN26"/>
    <mergeCell ref="BL24:BL26"/>
    <mergeCell ref="BM24:BM26"/>
    <mergeCell ref="BO24:BO26"/>
    <mergeCell ref="BP24:BP26"/>
    <mergeCell ref="BQ24:BS25"/>
    <mergeCell ref="AR24:AU25"/>
    <mergeCell ref="AR26:AU26"/>
    <mergeCell ref="AR27:AU28"/>
    <mergeCell ref="AR29:AU30"/>
    <mergeCell ref="AR31:AU32"/>
    <mergeCell ref="AN24:AQ25"/>
    <mergeCell ref="AN26:AQ26"/>
    <mergeCell ref="AN27:AQ28"/>
    <mergeCell ref="AN31:AQ32"/>
    <mergeCell ref="B64:O64"/>
    <mergeCell ref="B65:O65"/>
    <mergeCell ref="B51:O51"/>
    <mergeCell ref="B60:W60"/>
    <mergeCell ref="B47:W47"/>
    <mergeCell ref="B66:O66"/>
    <mergeCell ref="AJ31:AM32"/>
    <mergeCell ref="AD27:AE28"/>
    <mergeCell ref="AF31:AI32"/>
    <mergeCell ref="AD31:AE32"/>
    <mergeCell ref="AC31:AC32"/>
    <mergeCell ref="B54:O54"/>
    <mergeCell ref="B53:O53"/>
    <mergeCell ref="B52:O52"/>
    <mergeCell ref="AJ29:AM30"/>
    <mergeCell ref="B29:O29"/>
    <mergeCell ref="AC20:BC20"/>
    <mergeCell ref="AV24:AY26"/>
    <mergeCell ref="AJ26:AM26"/>
    <mergeCell ref="AJ27:AM28"/>
    <mergeCell ref="AD29:AE30"/>
    <mergeCell ref="B23:U23"/>
    <mergeCell ref="B22:W22"/>
    <mergeCell ref="AN29:AQ30"/>
    <mergeCell ref="AC29:AC30"/>
    <mergeCell ref="B30:O30"/>
    <mergeCell ref="AE7:AF7"/>
    <mergeCell ref="AE8:AF8"/>
    <mergeCell ref="AE10:AF10"/>
    <mergeCell ref="AE12:AF12"/>
    <mergeCell ref="B8:W8"/>
    <mergeCell ref="B10:W10"/>
    <mergeCell ref="P12:W12"/>
    <mergeCell ref="B12:I12"/>
    <mergeCell ref="J12:O12"/>
    <mergeCell ref="B45:W45"/>
    <mergeCell ref="B56:W56"/>
    <mergeCell ref="B35:W35"/>
    <mergeCell ref="B27:O27"/>
    <mergeCell ref="B28:O28"/>
    <mergeCell ref="B43:O43"/>
    <mergeCell ref="B37:W37"/>
    <mergeCell ref="B42:O42"/>
    <mergeCell ref="B41:O41"/>
    <mergeCell ref="B31:O31"/>
    <mergeCell ref="B33:W33"/>
    <mergeCell ref="B32:W32"/>
    <mergeCell ref="B6:W6"/>
    <mergeCell ref="B16:W16"/>
    <mergeCell ref="B18:W18"/>
    <mergeCell ref="B20:W20"/>
    <mergeCell ref="B14:I14"/>
    <mergeCell ref="J14:O14"/>
  </mergeCells>
  <conditionalFormatting sqref="U26:AA26 BD26 AB31 U27:W31 W26:W31 U39 U49 U62 U24">
    <cfRule type="cellIs" priority="109" dxfId="225" operator="equal">
      <formula>'MATRIZ DE CATEGORIZACIÓN'!#REF!</formula>
    </cfRule>
  </conditionalFormatting>
  <conditionalFormatting sqref="AN29 AN31 AR31 AR27 AV29 AV31 AZ29 AZ31 BD29 BD31 AF27 AF29 AF31 U41:W43 AJ27 AJ29 AJ31 AN27 U64:W66 AR29 AV27 AZ27 BD27 U24 U51:W54 U39 U49 U62 U26:W31">
    <cfRule type="cellIs" priority="108" dxfId="226" operator="equal">
      <formula>$BF$27</formula>
    </cfRule>
  </conditionalFormatting>
  <conditionalFormatting sqref="X27:AA31">
    <cfRule type="cellIs" priority="107" dxfId="225" operator="equal">
      <formula>'MATRIZ DE CATEGORIZACIÓN'!#REF!</formula>
    </cfRule>
  </conditionalFormatting>
  <conditionalFormatting sqref="AF27 AF29 AJ29 AV27 AV29 AV31 AZ27 AZ29 AZ31 BD27 BD29 BD31 U51:W52 U64:W64">
    <cfRule type="cellIs" priority="106" dxfId="225" operator="equal">
      <formula>'MATRIZ DE CATEGORIZACIÓN'!#REF!</formula>
    </cfRule>
  </conditionalFormatting>
  <conditionalFormatting sqref="AF31 X65">
    <cfRule type="cellIs" priority="102" dxfId="225" operator="equal">
      <formula>'MATRIZ DE CATEGORIZACIÓN'!#REF!</formula>
    </cfRule>
  </conditionalFormatting>
  <conditionalFormatting sqref="U41:V41 AN27 AN29 AN31 W41:W43">
    <cfRule type="cellIs" priority="100" dxfId="225" operator="equal">
      <formula>'MATRIZ DE CATEGORIZACIÓN'!#REF!</formula>
    </cfRule>
  </conditionalFormatting>
  <conditionalFormatting sqref="U42:W42 U54:W54 W53:W54">
    <cfRule type="cellIs" priority="98" dxfId="225" operator="equal">
      <formula>'MATRIZ DE CATEGORIZACIÓN'!#REF!</formula>
    </cfRule>
  </conditionalFormatting>
  <conditionalFormatting sqref="U43:X43">
    <cfRule type="cellIs" priority="96" dxfId="225" operator="equal">
      <formula>'MATRIZ DE CATEGORIZACIÓN'!#REF!</formula>
    </cfRule>
  </conditionalFormatting>
  <conditionalFormatting sqref="AJ27 AJ31">
    <cfRule type="cellIs" priority="94" dxfId="225" operator="equal">
      <formula>'MATRIZ DE CATEGORIZACIÓN'!#REF!</formula>
    </cfRule>
  </conditionalFormatting>
  <conditionalFormatting sqref="X41 U66:W66">
    <cfRule type="cellIs" priority="88" dxfId="225" operator="equal">
      <formula>'MATRIZ DE CATEGORIZACIÓN'!#REF!</formula>
    </cfRule>
  </conditionalFormatting>
  <conditionalFormatting sqref="X42 X51:X54">
    <cfRule type="cellIs" priority="85" dxfId="225" operator="equal">
      <formula>'MATRIZ DE CATEGORIZACIÓN'!#REF!</formula>
    </cfRule>
  </conditionalFormatting>
  <conditionalFormatting sqref="AR29 AR31 AR27 U53:W53 W54">
    <cfRule type="cellIs" priority="70" dxfId="225" operator="equal">
      <formula>'MATRIZ DE CATEGORIZACIÓN'!#REF!</formula>
    </cfRule>
  </conditionalFormatting>
  <conditionalFormatting sqref="X64">
    <cfRule type="cellIs" priority="51" dxfId="225" operator="equal">
      <formula>'MATRIZ DE CATEGORIZACIÓN'!#REF!</formula>
    </cfRule>
  </conditionalFormatting>
  <conditionalFormatting sqref="U65:W65">
    <cfRule type="cellIs" priority="55" dxfId="225" operator="equal">
      <formula>'MATRIZ DE CATEGORIZACIÓN'!#REF!</formula>
    </cfRule>
  </conditionalFormatting>
  <conditionalFormatting sqref="X66">
    <cfRule type="cellIs" priority="49" dxfId="225" operator="equal">
      <formula>'MATRIZ DE CATEGORIZACIÓN'!#REF!</formula>
    </cfRule>
  </conditionalFormatting>
  <dataValidations count="1">
    <dataValidation type="list" allowBlank="1" showInputMessage="1" showErrorMessage="1" error="DEBE MARCAR SOLO CON UNA X MAYUSCULA" sqref="S64:T66 S26:T31 Q26:Q31 Q41:Q43 S41:T43 S51:T54 Q51:Q54 Q64:Q66">
      <formula1>$BF$26</formula1>
    </dataValidation>
  </dataValidations>
  <printOptions horizontalCentered="1" verticalCentered="1"/>
  <pageMargins left="0.31496062992125984" right="0.1968503937007874" top="0.31496062992125984" bottom="0.31496062992125984" header="0.2362204724409449" footer="0.31496062992125984"/>
  <pageSetup horizontalDpi="600" verticalDpi="600" orientation="portrait" scale="48" r:id="rId1"/>
  <colBreaks count="2" manualBreakCount="2">
    <brk id="68" min="21" max="27" man="1"/>
    <brk id="80" min="21" max="27" man="1"/>
  </colBreaks>
  <ignoredErrors>
    <ignoredError sqref="AN27:AQ3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2:CG66"/>
  <sheetViews>
    <sheetView view="pageBreakPreview" zoomScale="70" zoomScaleNormal="60" zoomScaleSheetLayoutView="70" zoomScalePageLayoutView="0" workbookViewId="0" topLeftCell="A16">
      <selection activeCell="B26" sqref="B26:O31"/>
    </sheetView>
  </sheetViews>
  <sheetFormatPr defaultColWidth="11.421875" defaultRowHeight="15"/>
  <cols>
    <col min="1" max="17" width="4.28125" style="70" customWidth="1"/>
    <col min="18" max="18" width="1.1484375" style="70" customWidth="1"/>
    <col min="19" max="19" width="4.28125" style="70" customWidth="1"/>
    <col min="20" max="20" width="1.57421875" style="70" customWidth="1"/>
    <col min="21" max="21" width="7.140625" style="70" customWidth="1"/>
    <col min="22" max="22" width="1.7109375" style="70" customWidth="1"/>
    <col min="23" max="23" width="13.57421875" style="70" customWidth="1"/>
    <col min="24" max="24" width="11.28125" style="69" hidden="1" customWidth="1"/>
    <col min="25" max="26" width="11.28125" style="70" hidden="1" customWidth="1"/>
    <col min="27" max="27" width="3.140625" style="70" customWidth="1"/>
    <col min="28" max="29" width="4.7109375" style="70" customWidth="1"/>
    <col min="30" max="30" width="4.57421875" style="70" customWidth="1"/>
    <col min="31" max="31" width="10.57421875" style="70" customWidth="1"/>
    <col min="32" max="41" width="4.7109375" style="70" customWidth="1"/>
    <col min="42" max="52" width="4.00390625" style="70" customWidth="1"/>
    <col min="53" max="54" width="5.8515625" style="70" customWidth="1"/>
    <col min="55" max="56" width="4.00390625" style="70" customWidth="1"/>
    <col min="57" max="62" width="4.28125" style="70" hidden="1" customWidth="1"/>
    <col min="63" max="63" width="4.28125" style="70" customWidth="1"/>
    <col min="64" max="64" width="31.57421875" style="70" customWidth="1"/>
    <col min="65" max="66" width="29.7109375" style="70" customWidth="1"/>
    <col min="67" max="67" width="19.28125" style="70" customWidth="1"/>
    <col min="68" max="68" width="28.7109375" style="70" customWidth="1"/>
    <col min="69" max="72" width="15.421875" style="70" customWidth="1"/>
    <col min="73" max="73" width="20.140625" style="70" customWidth="1"/>
    <col min="74" max="75" width="15.421875" style="70" customWidth="1"/>
    <col min="76" max="76" width="20.57421875" style="70" customWidth="1"/>
    <col min="77" max="80" width="15.421875" style="70" customWidth="1"/>
    <col min="81" max="84" width="18.7109375" style="70" customWidth="1"/>
    <col min="85" max="85" width="29.140625" style="70" customWidth="1"/>
    <col min="86" max="16384" width="11.421875" style="70" customWidth="1"/>
  </cols>
  <sheetData>
    <row r="2" spans="2:23" ht="15">
      <c r="B2" s="190" t="s">
        <v>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2:23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2:23" ht="95.25" customHeigh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6" ht="14.25">
      <c r="B6" s="70" t="s">
        <v>46</v>
      </c>
    </row>
    <row r="7" spans="31:32" ht="14.25">
      <c r="AE7" s="221"/>
      <c r="AF7" s="221"/>
    </row>
    <row r="8" spans="2:32" ht="15.75">
      <c r="B8" s="192" t="s">
        <v>28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AE8" s="221"/>
      <c r="AF8" s="221"/>
    </row>
    <row r="9" spans="31:32" ht="6" customHeight="1">
      <c r="AE9" s="72"/>
      <c r="AF9" s="72"/>
    </row>
    <row r="10" spans="2:32" ht="14.25">
      <c r="B10" s="214" t="s">
        <v>79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AE10" s="221"/>
      <c r="AF10" s="221"/>
    </row>
    <row r="11" spans="31:32" ht="5.25" customHeight="1">
      <c r="AE11" s="72"/>
      <c r="AF11" s="72"/>
    </row>
    <row r="12" spans="2:32" ht="26.25" customHeight="1">
      <c r="B12" s="226" t="s">
        <v>29</v>
      </c>
      <c r="C12" s="226"/>
      <c r="D12" s="226"/>
      <c r="E12" s="226"/>
      <c r="F12" s="226"/>
      <c r="G12" s="226"/>
      <c r="H12" s="226"/>
      <c r="I12" s="226"/>
      <c r="J12" s="226" t="s">
        <v>25</v>
      </c>
      <c r="K12" s="226"/>
      <c r="L12" s="226"/>
      <c r="M12" s="226"/>
      <c r="N12" s="226"/>
      <c r="O12" s="227"/>
      <c r="P12" s="227" t="s">
        <v>30</v>
      </c>
      <c r="Q12" s="228"/>
      <c r="R12" s="228"/>
      <c r="S12" s="228"/>
      <c r="T12" s="228"/>
      <c r="U12" s="228"/>
      <c r="V12" s="228"/>
      <c r="W12" s="229"/>
      <c r="AE12" s="221"/>
      <c r="AF12" s="221"/>
    </row>
    <row r="13" ht="4.5" customHeight="1">
      <c r="O13" s="70" t="s">
        <v>65</v>
      </c>
    </row>
    <row r="14" spans="2:23" ht="14.25">
      <c r="B14" s="222" t="s">
        <v>80</v>
      </c>
      <c r="C14" s="222"/>
      <c r="D14" s="222"/>
      <c r="E14" s="222"/>
      <c r="F14" s="222"/>
      <c r="G14" s="222"/>
      <c r="H14" s="222"/>
      <c r="I14" s="222"/>
      <c r="J14" s="222" t="s">
        <v>81</v>
      </c>
      <c r="K14" s="222"/>
      <c r="L14" s="222"/>
      <c r="M14" s="222">
        <v>40978</v>
      </c>
      <c r="N14" s="222"/>
      <c r="O14" s="218"/>
      <c r="P14" s="223">
        <v>40978</v>
      </c>
      <c r="Q14" s="224"/>
      <c r="R14" s="224"/>
      <c r="S14" s="224"/>
      <c r="T14" s="224"/>
      <c r="U14" s="224"/>
      <c r="V14" s="224"/>
      <c r="W14" s="225"/>
    </row>
    <row r="15" ht="5.25" customHeight="1"/>
    <row r="16" spans="2:23" ht="15.75">
      <c r="B16" s="230" t="s">
        <v>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2"/>
    </row>
    <row r="17" spans="2:22" ht="6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2:23" ht="14.25">
      <c r="B18" s="214" t="s">
        <v>22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</row>
    <row r="19" ht="5.25" customHeight="1"/>
    <row r="20" spans="2:23" ht="15.75">
      <c r="B20" s="230" t="s">
        <v>7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2"/>
    </row>
    <row r="22" spans="2:55" ht="40.5" customHeight="1">
      <c r="B22" s="217" t="s">
        <v>122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AC22" s="233" t="s">
        <v>50</v>
      </c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</row>
    <row r="23" spans="2:82" ht="14.25"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76"/>
      <c r="AC23" s="70" t="s">
        <v>51</v>
      </c>
      <c r="AD23" s="70" t="s">
        <v>79</v>
      </c>
      <c r="BL23" s="70" t="s">
        <v>51</v>
      </c>
      <c r="BM23" s="70" t="s">
        <v>79</v>
      </c>
      <c r="BQ23" s="70" t="s">
        <v>51</v>
      </c>
      <c r="BR23" s="70" t="s">
        <v>79</v>
      </c>
      <c r="CC23" s="70" t="s">
        <v>51</v>
      </c>
      <c r="CD23" s="70" t="s">
        <v>79</v>
      </c>
    </row>
    <row r="24" spans="17:85" ht="51.75" customHeight="1">
      <c r="Q24" s="77" t="s">
        <v>8</v>
      </c>
      <c r="R24" s="78"/>
      <c r="S24" s="77" t="s">
        <v>9</v>
      </c>
      <c r="T24" s="78"/>
      <c r="U24" s="67" t="s">
        <v>45</v>
      </c>
      <c r="V24" s="79"/>
      <c r="W24" s="77" t="s">
        <v>11</v>
      </c>
      <c r="AC24" s="204" t="s">
        <v>0</v>
      </c>
      <c r="AD24" s="204"/>
      <c r="AE24" s="204"/>
      <c r="AF24" s="204" t="s">
        <v>1</v>
      </c>
      <c r="AG24" s="204"/>
      <c r="AH24" s="204"/>
      <c r="AI24" s="204"/>
      <c r="AJ24" s="202" t="s">
        <v>33</v>
      </c>
      <c r="AK24" s="202"/>
      <c r="AL24" s="202"/>
      <c r="AM24" s="202"/>
      <c r="AN24" s="202" t="s">
        <v>2</v>
      </c>
      <c r="AO24" s="202"/>
      <c r="AP24" s="202"/>
      <c r="AQ24" s="202"/>
      <c r="AR24" s="202" t="s">
        <v>3</v>
      </c>
      <c r="AS24" s="202"/>
      <c r="AT24" s="202"/>
      <c r="AU24" s="202"/>
      <c r="AV24" s="205" t="s">
        <v>19</v>
      </c>
      <c r="AW24" s="206"/>
      <c r="AX24" s="206"/>
      <c r="AY24" s="207"/>
      <c r="AZ24" s="205" t="s">
        <v>20</v>
      </c>
      <c r="BA24" s="206"/>
      <c r="BB24" s="206"/>
      <c r="BC24" s="207"/>
      <c r="BL24" s="202" t="s">
        <v>28</v>
      </c>
      <c r="BM24" s="202" t="s">
        <v>29</v>
      </c>
      <c r="BN24" s="202" t="s">
        <v>25</v>
      </c>
      <c r="BO24" s="202" t="s">
        <v>30</v>
      </c>
      <c r="BP24" s="202" t="s">
        <v>6</v>
      </c>
      <c r="BQ24" s="204" t="s">
        <v>1</v>
      </c>
      <c r="BR24" s="204"/>
      <c r="BS24" s="204"/>
      <c r="BT24" s="202" t="s">
        <v>33</v>
      </c>
      <c r="BU24" s="202"/>
      <c r="BV24" s="202"/>
      <c r="BW24" s="202" t="s">
        <v>18</v>
      </c>
      <c r="BX24" s="202"/>
      <c r="BY24" s="202"/>
      <c r="BZ24" s="202" t="s">
        <v>3</v>
      </c>
      <c r="CA24" s="202"/>
      <c r="CB24" s="202"/>
      <c r="CC24" s="202" t="s">
        <v>19</v>
      </c>
      <c r="CD24" s="202"/>
      <c r="CE24" s="202"/>
      <c r="CF24" s="202"/>
      <c r="CG24" s="202" t="s">
        <v>20</v>
      </c>
    </row>
    <row r="25" spans="2:85" ht="6.75" customHeight="1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76"/>
      <c r="AC25" s="204"/>
      <c r="AD25" s="204"/>
      <c r="AE25" s="204"/>
      <c r="AF25" s="204"/>
      <c r="AG25" s="204"/>
      <c r="AH25" s="204"/>
      <c r="AI25" s="204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8"/>
      <c r="AW25" s="209"/>
      <c r="AX25" s="209"/>
      <c r="AY25" s="210"/>
      <c r="AZ25" s="208"/>
      <c r="BA25" s="209"/>
      <c r="BB25" s="209"/>
      <c r="BC25" s="210"/>
      <c r="BL25" s="202"/>
      <c r="BM25" s="202"/>
      <c r="BN25" s="202"/>
      <c r="BO25" s="202"/>
      <c r="BP25" s="202"/>
      <c r="BQ25" s="204"/>
      <c r="BR25" s="204"/>
      <c r="BS25" s="204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</row>
    <row r="26" spans="2:85" ht="37.5" customHeight="1">
      <c r="B26" s="125" t="s">
        <v>131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07"/>
      <c r="Q26" s="113"/>
      <c r="R26" s="108"/>
      <c r="S26" s="113" t="s">
        <v>10</v>
      </c>
      <c r="T26" s="108"/>
      <c r="U26" s="54" t="s">
        <v>23</v>
      </c>
      <c r="V26" s="109"/>
      <c r="W26" s="84"/>
      <c r="X26" s="85" t="s">
        <v>23</v>
      </c>
      <c r="Y26" s="86"/>
      <c r="Z26" s="86"/>
      <c r="AA26" s="86"/>
      <c r="AC26" s="204" t="s">
        <v>4</v>
      </c>
      <c r="AD26" s="204"/>
      <c r="AE26" s="204"/>
      <c r="AF26" s="204">
        <v>40</v>
      </c>
      <c r="AG26" s="204"/>
      <c r="AH26" s="204"/>
      <c r="AI26" s="204"/>
      <c r="AJ26" s="204">
        <v>20</v>
      </c>
      <c r="AK26" s="204"/>
      <c r="AL26" s="204"/>
      <c r="AM26" s="204"/>
      <c r="AN26" s="204">
        <v>20</v>
      </c>
      <c r="AO26" s="204"/>
      <c r="AP26" s="204"/>
      <c r="AQ26" s="204"/>
      <c r="AR26" s="204">
        <v>20</v>
      </c>
      <c r="AS26" s="204"/>
      <c r="AT26" s="204"/>
      <c r="AU26" s="204"/>
      <c r="AV26" s="211"/>
      <c r="AW26" s="212"/>
      <c r="AX26" s="212"/>
      <c r="AY26" s="213"/>
      <c r="AZ26" s="211"/>
      <c r="BA26" s="212"/>
      <c r="BB26" s="212"/>
      <c r="BC26" s="213"/>
      <c r="BD26" s="86"/>
      <c r="BF26" s="70" t="s">
        <v>10</v>
      </c>
      <c r="BL26" s="202"/>
      <c r="BM26" s="202"/>
      <c r="BN26" s="202"/>
      <c r="BO26" s="202"/>
      <c r="BP26" s="202"/>
      <c r="BQ26" s="87" t="s">
        <v>62</v>
      </c>
      <c r="BR26" s="87" t="s">
        <v>61</v>
      </c>
      <c r="BS26" s="87" t="s">
        <v>60</v>
      </c>
      <c r="BT26" s="87" t="s">
        <v>62</v>
      </c>
      <c r="BU26" s="87" t="s">
        <v>61</v>
      </c>
      <c r="BV26" s="87" t="s">
        <v>60</v>
      </c>
      <c r="BW26" s="87" t="s">
        <v>62</v>
      </c>
      <c r="BX26" s="87" t="s">
        <v>61</v>
      </c>
      <c r="BY26" s="87" t="s">
        <v>60</v>
      </c>
      <c r="BZ26" s="87" t="s">
        <v>62</v>
      </c>
      <c r="CA26" s="87" t="s">
        <v>61</v>
      </c>
      <c r="CB26" s="87" t="s">
        <v>60</v>
      </c>
      <c r="CC26" s="87" t="s">
        <v>62</v>
      </c>
      <c r="CD26" s="87" t="s">
        <v>61</v>
      </c>
      <c r="CE26" s="87" t="s">
        <v>60</v>
      </c>
      <c r="CF26" s="87" t="s">
        <v>40</v>
      </c>
      <c r="CG26" s="202"/>
    </row>
    <row r="27" spans="2:85" ht="29.25" customHeight="1">
      <c r="B27" s="125" t="s">
        <v>126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Q27" s="104"/>
      <c r="R27" s="81"/>
      <c r="S27" s="104" t="s">
        <v>10</v>
      </c>
      <c r="T27" s="82"/>
      <c r="U27" s="98" t="s">
        <v>23</v>
      </c>
      <c r="V27" s="83"/>
      <c r="W27" s="105"/>
      <c r="X27" s="85" t="s">
        <v>23</v>
      </c>
      <c r="Y27" s="86"/>
      <c r="Z27" s="86"/>
      <c r="AA27" s="86"/>
      <c r="AC27" s="200">
        <v>1</v>
      </c>
      <c r="AD27" s="201" t="s">
        <v>62</v>
      </c>
      <c r="AE27" s="201"/>
      <c r="AF27" s="198" t="s">
        <v>23</v>
      </c>
      <c r="AG27" s="198"/>
      <c r="AH27" s="198"/>
      <c r="AI27" s="198"/>
      <c r="AJ27" s="198" t="s">
        <v>23</v>
      </c>
      <c r="AK27" s="198"/>
      <c r="AL27" s="198"/>
      <c r="AM27" s="198"/>
      <c r="AN27" s="198" t="s">
        <v>23</v>
      </c>
      <c r="AO27" s="198"/>
      <c r="AP27" s="198"/>
      <c r="AQ27" s="198"/>
      <c r="AR27" s="198" t="s">
        <v>23</v>
      </c>
      <c r="AS27" s="198"/>
      <c r="AT27" s="198"/>
      <c r="AU27" s="198"/>
      <c r="AV27" s="198">
        <v>0</v>
      </c>
      <c r="AW27" s="198"/>
      <c r="AX27" s="198"/>
      <c r="AY27" s="198"/>
      <c r="AZ27" s="198" t="s">
        <v>23</v>
      </c>
      <c r="BA27" s="198"/>
      <c r="BB27" s="198"/>
      <c r="BC27" s="198"/>
      <c r="BD27" s="199">
        <v>1</v>
      </c>
      <c r="BF27" s="70" t="s">
        <v>12</v>
      </c>
      <c r="BL27" s="88" t="s">
        <v>79</v>
      </c>
      <c r="BM27" s="80" t="s">
        <v>80</v>
      </c>
      <c r="BN27" s="80" t="s">
        <v>81</v>
      </c>
      <c r="BO27" s="89">
        <v>40978</v>
      </c>
      <c r="BP27" s="80" t="s">
        <v>22</v>
      </c>
      <c r="BQ27" s="80" t="s">
        <v>23</v>
      </c>
      <c r="BR27" s="80" t="s">
        <v>23</v>
      </c>
      <c r="BS27" s="80">
        <v>40</v>
      </c>
      <c r="BT27" s="80" t="s">
        <v>23</v>
      </c>
      <c r="BU27" s="80" t="s">
        <v>23</v>
      </c>
      <c r="BV27" s="80">
        <v>20</v>
      </c>
      <c r="BW27" s="80" t="s">
        <v>23</v>
      </c>
      <c r="BX27" s="80" t="s">
        <v>23</v>
      </c>
      <c r="BY27" s="80">
        <v>20</v>
      </c>
      <c r="BZ27" s="80" t="s">
        <v>23</v>
      </c>
      <c r="CA27" s="80" t="s">
        <v>23</v>
      </c>
      <c r="CB27" s="80">
        <v>20</v>
      </c>
      <c r="CC27" s="80">
        <v>0</v>
      </c>
      <c r="CD27" s="80">
        <v>0</v>
      </c>
      <c r="CE27" s="80">
        <v>100</v>
      </c>
      <c r="CF27" s="80">
        <v>100</v>
      </c>
      <c r="CG27" s="90" t="s">
        <v>60</v>
      </c>
    </row>
    <row r="28" spans="2:56" ht="29.25" customHeight="1">
      <c r="B28" s="125" t="s">
        <v>127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Q28" s="80"/>
      <c r="R28" s="81"/>
      <c r="S28" s="80" t="s">
        <v>10</v>
      </c>
      <c r="T28" s="82"/>
      <c r="U28" s="54" t="s">
        <v>23</v>
      </c>
      <c r="V28" s="83"/>
      <c r="W28" s="84"/>
      <c r="X28" s="85" t="s">
        <v>23</v>
      </c>
      <c r="Y28" s="86"/>
      <c r="Z28" s="86"/>
      <c r="AA28" s="86"/>
      <c r="AC28" s="200"/>
      <c r="AD28" s="201"/>
      <c r="AE28" s="201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</row>
    <row r="29" spans="2:56" ht="29.25" customHeight="1"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Q29" s="80"/>
      <c r="R29" s="81"/>
      <c r="S29" s="80" t="s">
        <v>10</v>
      </c>
      <c r="T29" s="82"/>
      <c r="U29" s="54" t="s">
        <v>23</v>
      </c>
      <c r="V29" s="83"/>
      <c r="W29" s="84"/>
      <c r="X29" s="85" t="s">
        <v>23</v>
      </c>
      <c r="Y29" s="86"/>
      <c r="Z29" s="86"/>
      <c r="AA29" s="86"/>
      <c r="AC29" s="200">
        <v>2</v>
      </c>
      <c r="AD29" s="201" t="s">
        <v>61</v>
      </c>
      <c r="AE29" s="201"/>
      <c r="AF29" s="198" t="s">
        <v>23</v>
      </c>
      <c r="AG29" s="198"/>
      <c r="AH29" s="198"/>
      <c r="AI29" s="198"/>
      <c r="AJ29" s="198" t="s">
        <v>23</v>
      </c>
      <c r="AK29" s="198"/>
      <c r="AL29" s="198"/>
      <c r="AM29" s="198"/>
      <c r="AN29" s="198" t="s">
        <v>23</v>
      </c>
      <c r="AO29" s="198"/>
      <c r="AP29" s="198"/>
      <c r="AQ29" s="198"/>
      <c r="AR29" s="198" t="s">
        <v>23</v>
      </c>
      <c r="AS29" s="198"/>
      <c r="AT29" s="198"/>
      <c r="AU29" s="198"/>
      <c r="AV29" s="198">
        <v>0</v>
      </c>
      <c r="AW29" s="198"/>
      <c r="AX29" s="198"/>
      <c r="AY29" s="198"/>
      <c r="AZ29" s="198" t="s">
        <v>23</v>
      </c>
      <c r="BA29" s="198"/>
      <c r="BB29" s="198"/>
      <c r="BC29" s="198"/>
      <c r="BD29" s="199">
        <v>2</v>
      </c>
    </row>
    <row r="30" spans="2:56" ht="29.25" customHeight="1">
      <c r="B30" s="125" t="s">
        <v>129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Q30" s="80"/>
      <c r="R30" s="81"/>
      <c r="S30" s="80"/>
      <c r="T30" s="82"/>
      <c r="U30" s="54" t="s">
        <v>23</v>
      </c>
      <c r="V30" s="83"/>
      <c r="W30" s="84"/>
      <c r="X30" s="85" t="s">
        <v>23</v>
      </c>
      <c r="Y30" s="86"/>
      <c r="Z30" s="86"/>
      <c r="AA30" s="86"/>
      <c r="AC30" s="200"/>
      <c r="AD30" s="201"/>
      <c r="AE30" s="201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</row>
    <row r="31" spans="2:56" ht="29.25" customHeight="1">
      <c r="B31" s="125" t="s">
        <v>130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80" t="s">
        <v>10</v>
      </c>
      <c r="R31" s="81"/>
      <c r="S31" s="80"/>
      <c r="T31" s="82"/>
      <c r="U31" s="54" t="s">
        <v>23</v>
      </c>
      <c r="V31" s="83"/>
      <c r="W31" s="84"/>
      <c r="X31" s="85">
        <v>3</v>
      </c>
      <c r="Y31" s="86"/>
      <c r="Z31" s="86"/>
      <c r="AA31" s="86"/>
      <c r="AB31" s="86"/>
      <c r="AC31" s="200">
        <v>3</v>
      </c>
      <c r="AD31" s="201" t="s">
        <v>60</v>
      </c>
      <c r="AE31" s="201"/>
      <c r="AF31" s="198">
        <v>40</v>
      </c>
      <c r="AG31" s="198"/>
      <c r="AH31" s="198"/>
      <c r="AI31" s="198"/>
      <c r="AJ31" s="198">
        <v>20</v>
      </c>
      <c r="AK31" s="198"/>
      <c r="AL31" s="198"/>
      <c r="AM31" s="198"/>
      <c r="AN31" s="198">
        <v>20</v>
      </c>
      <c r="AO31" s="198"/>
      <c r="AP31" s="198"/>
      <c r="AQ31" s="198"/>
      <c r="AR31" s="198">
        <v>20</v>
      </c>
      <c r="AS31" s="198"/>
      <c r="AT31" s="198"/>
      <c r="AU31" s="198"/>
      <c r="AV31" s="198">
        <v>100</v>
      </c>
      <c r="AW31" s="198"/>
      <c r="AX31" s="198"/>
      <c r="AY31" s="198"/>
      <c r="AZ31" s="198" t="s">
        <v>60</v>
      </c>
      <c r="BA31" s="198"/>
      <c r="BB31" s="198"/>
      <c r="BC31" s="198"/>
      <c r="BD31" s="199">
        <v>3</v>
      </c>
    </row>
    <row r="32" spans="29:56" ht="27" customHeight="1">
      <c r="AC32" s="200"/>
      <c r="AD32" s="201"/>
      <c r="AE32" s="201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</row>
    <row r="33" spans="2:56" ht="27" customHeight="1">
      <c r="B33" s="115" t="s">
        <v>125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AC33" s="106"/>
      <c r="AD33" s="83"/>
      <c r="AE33" s="83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</row>
    <row r="34" spans="29:56" ht="27" customHeight="1">
      <c r="AC34" s="106"/>
      <c r="AD34" s="83"/>
      <c r="AE34" s="83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</row>
    <row r="35" spans="2:31" ht="15.75">
      <c r="B35" s="230" t="s">
        <v>34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AD35" s="91"/>
      <c r="AE35" s="91"/>
    </row>
    <row r="37" spans="2:23" ht="37.5" customHeight="1">
      <c r="B37" s="127" t="s">
        <v>119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9" spans="17:23" ht="16.5">
      <c r="Q39" s="77" t="s">
        <v>8</v>
      </c>
      <c r="R39" s="78"/>
      <c r="S39" s="77" t="s">
        <v>9</v>
      </c>
      <c r="T39" s="78"/>
      <c r="U39" s="67" t="s">
        <v>45</v>
      </c>
      <c r="V39" s="79"/>
      <c r="W39" s="77" t="s">
        <v>11</v>
      </c>
    </row>
    <row r="40" spans="17:23" ht="15">
      <c r="Q40" s="79"/>
      <c r="R40" s="79"/>
      <c r="S40" s="79"/>
      <c r="T40" s="79"/>
      <c r="U40" s="79"/>
      <c r="V40" s="79"/>
      <c r="W40" s="79"/>
    </row>
    <row r="41" spans="2:24" ht="27" customHeight="1">
      <c r="B41" s="195" t="s">
        <v>35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7"/>
      <c r="Q41" s="80"/>
      <c r="R41" s="81"/>
      <c r="S41" s="80"/>
      <c r="T41" s="82"/>
      <c r="U41" s="84" t="s">
        <v>23</v>
      </c>
      <c r="V41" s="83"/>
      <c r="W41" s="92"/>
      <c r="X41" s="85" t="s">
        <v>23</v>
      </c>
    </row>
    <row r="42" spans="2:24" ht="27" customHeight="1">
      <c r="B42" s="191" t="s">
        <v>58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Q42" s="80"/>
      <c r="R42" s="81"/>
      <c r="S42" s="80"/>
      <c r="T42" s="82"/>
      <c r="U42" s="84" t="s">
        <v>23</v>
      </c>
      <c r="V42" s="83"/>
      <c r="W42" s="92"/>
      <c r="X42" s="85" t="s">
        <v>23</v>
      </c>
    </row>
    <row r="43" spans="2:24" ht="27" customHeight="1">
      <c r="B43" s="191" t="s">
        <v>37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Q43" s="80" t="s">
        <v>44</v>
      </c>
      <c r="R43" s="81"/>
      <c r="S43" s="80"/>
      <c r="T43" s="82"/>
      <c r="U43" s="84" t="s">
        <v>23</v>
      </c>
      <c r="V43" s="83"/>
      <c r="W43" s="92">
        <v>4</v>
      </c>
      <c r="X43" s="85">
        <v>3</v>
      </c>
    </row>
    <row r="45" spans="2:23" ht="15.75">
      <c r="B45" s="230" t="s">
        <v>38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2"/>
    </row>
    <row r="47" spans="2:23" ht="38.25" customHeight="1">
      <c r="B47" s="153" t="s">
        <v>123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9" spans="17:23" ht="43.5" customHeight="1">
      <c r="Q49" s="77" t="s">
        <v>8</v>
      </c>
      <c r="R49" s="78"/>
      <c r="S49" s="77" t="s">
        <v>9</v>
      </c>
      <c r="T49" s="78"/>
      <c r="U49" s="67" t="s">
        <v>45</v>
      </c>
      <c r="V49" s="79"/>
      <c r="W49" s="77" t="s">
        <v>11</v>
      </c>
    </row>
    <row r="50" spans="17:23" ht="15">
      <c r="Q50" s="79"/>
      <c r="R50" s="79"/>
      <c r="S50" s="79"/>
      <c r="T50" s="79"/>
      <c r="U50" s="79"/>
      <c r="V50" s="79"/>
      <c r="W50" s="79"/>
    </row>
    <row r="51" spans="2:24" ht="23.25" customHeight="1">
      <c r="B51" s="195" t="s">
        <v>13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Q51" s="80"/>
      <c r="R51" s="81"/>
      <c r="S51" s="80"/>
      <c r="T51" s="82"/>
      <c r="U51" s="84" t="s">
        <v>23</v>
      </c>
      <c r="V51" s="83"/>
      <c r="W51" s="84"/>
      <c r="X51" s="85" t="s">
        <v>23</v>
      </c>
    </row>
    <row r="52" spans="2:24" ht="23.25" customHeight="1">
      <c r="B52" s="195" t="s">
        <v>14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Q52" s="80"/>
      <c r="R52" s="81"/>
      <c r="S52" s="80"/>
      <c r="T52" s="82"/>
      <c r="U52" s="84" t="s">
        <v>23</v>
      </c>
      <c r="V52" s="83"/>
      <c r="W52" s="84"/>
      <c r="X52" s="85" t="s">
        <v>23</v>
      </c>
    </row>
    <row r="53" spans="2:24" ht="23.25" customHeight="1">
      <c r="B53" s="191" t="s">
        <v>16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Q53" s="80"/>
      <c r="R53" s="81"/>
      <c r="S53" s="80"/>
      <c r="T53" s="82"/>
      <c r="U53" s="84" t="s">
        <v>23</v>
      </c>
      <c r="V53" s="83"/>
      <c r="W53" s="84"/>
      <c r="X53" s="85" t="s">
        <v>23</v>
      </c>
    </row>
    <row r="54" spans="2:24" ht="23.25" customHeight="1">
      <c r="B54" s="191" t="s">
        <v>15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Q54" s="80" t="s">
        <v>10</v>
      </c>
      <c r="R54" s="81"/>
      <c r="S54" s="80"/>
      <c r="T54" s="82"/>
      <c r="U54" s="84" t="s">
        <v>23</v>
      </c>
      <c r="V54" s="83"/>
      <c r="W54" s="84"/>
      <c r="X54" s="85">
        <v>3</v>
      </c>
    </row>
    <row r="56" spans="2:23" ht="15.75">
      <c r="B56" s="230" t="s">
        <v>17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2"/>
    </row>
    <row r="58" spans="2:23" ht="29.25" customHeight="1">
      <c r="B58" s="188" t="s">
        <v>116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60" spans="2:23" ht="37.5" customHeight="1">
      <c r="B60" s="153" t="s">
        <v>120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2" spans="17:23" ht="16.5">
      <c r="Q62" s="77" t="s">
        <v>8</v>
      </c>
      <c r="R62" s="78"/>
      <c r="S62" s="77" t="s">
        <v>9</v>
      </c>
      <c r="T62" s="78"/>
      <c r="U62" s="67" t="s">
        <v>45</v>
      </c>
      <c r="V62" s="79"/>
      <c r="W62" s="77" t="s">
        <v>11</v>
      </c>
    </row>
    <row r="63" spans="17:22" ht="15">
      <c r="Q63" s="79"/>
      <c r="R63" s="79"/>
      <c r="S63" s="79"/>
      <c r="T63" s="79"/>
      <c r="U63" s="79"/>
      <c r="V63" s="79"/>
    </row>
    <row r="64" spans="2:24" ht="45" customHeight="1">
      <c r="B64" s="195" t="s">
        <v>39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7"/>
      <c r="Q64" s="80"/>
      <c r="R64" s="81"/>
      <c r="S64" s="80"/>
      <c r="T64" s="82"/>
      <c r="U64" s="84" t="s">
        <v>23</v>
      </c>
      <c r="V64" s="83"/>
      <c r="W64" s="84"/>
      <c r="X64" s="85" t="s">
        <v>23</v>
      </c>
    </row>
    <row r="65" spans="2:24" ht="45" customHeight="1">
      <c r="B65" s="191" t="s">
        <v>118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Q65" s="80"/>
      <c r="R65" s="81"/>
      <c r="S65" s="80"/>
      <c r="T65" s="82"/>
      <c r="U65" s="84"/>
      <c r="V65" s="83"/>
      <c r="W65" s="84"/>
      <c r="X65" s="85" t="s">
        <v>23</v>
      </c>
    </row>
    <row r="66" spans="2:24" ht="45" customHeight="1">
      <c r="B66" s="126" t="s">
        <v>124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Q66" s="80" t="s">
        <v>10</v>
      </c>
      <c r="R66" s="81"/>
      <c r="S66" s="80"/>
      <c r="T66" s="82"/>
      <c r="U66" s="84" t="s">
        <v>23</v>
      </c>
      <c r="V66" s="83"/>
      <c r="W66" s="84" t="s">
        <v>82</v>
      </c>
      <c r="X66" s="85">
        <v>3</v>
      </c>
    </row>
  </sheetData>
  <sheetProtection/>
  <mergeCells count="95">
    <mergeCell ref="B22:W22"/>
    <mergeCell ref="B37:W37"/>
    <mergeCell ref="B47:W47"/>
    <mergeCell ref="B60:W60"/>
    <mergeCell ref="B66:O66"/>
    <mergeCell ref="B53:O53"/>
    <mergeCell ref="B54:O54"/>
    <mergeCell ref="B56:W56"/>
    <mergeCell ref="B64:O64"/>
    <mergeCell ref="B65:O65"/>
    <mergeCell ref="AJ31:AM32"/>
    <mergeCell ref="AN31:AQ32"/>
    <mergeCell ref="B33:W33"/>
    <mergeCell ref="B58:W58"/>
    <mergeCell ref="B42:O42"/>
    <mergeCell ref="B43:O43"/>
    <mergeCell ref="B45:W45"/>
    <mergeCell ref="B51:O51"/>
    <mergeCell ref="B52:O52"/>
    <mergeCell ref="AR31:AU32"/>
    <mergeCell ref="AV31:AY32"/>
    <mergeCell ref="AZ31:BC32"/>
    <mergeCell ref="BD31:BD32"/>
    <mergeCell ref="B35:W35"/>
    <mergeCell ref="B41:O41"/>
    <mergeCell ref="B31:O31"/>
    <mergeCell ref="AC31:AC32"/>
    <mergeCell ref="AD31:AE32"/>
    <mergeCell ref="AF31:AI32"/>
    <mergeCell ref="BD27:BD28"/>
    <mergeCell ref="B28:O28"/>
    <mergeCell ref="B29:O29"/>
    <mergeCell ref="AC29:AC30"/>
    <mergeCell ref="AD29:AE30"/>
    <mergeCell ref="AN29:AQ30"/>
    <mergeCell ref="AR29:AU30"/>
    <mergeCell ref="AV29:AY30"/>
    <mergeCell ref="AZ29:BC30"/>
    <mergeCell ref="B27:O27"/>
    <mergeCell ref="AC27:AC28"/>
    <mergeCell ref="AD27:AE28"/>
    <mergeCell ref="AF27:AI28"/>
    <mergeCell ref="AJ27:AM28"/>
    <mergeCell ref="BD29:BD30"/>
    <mergeCell ref="B30:O30"/>
    <mergeCell ref="AR27:AU28"/>
    <mergeCell ref="AV27:AY28"/>
    <mergeCell ref="AZ27:BC28"/>
    <mergeCell ref="AJ26:AM26"/>
    <mergeCell ref="AN26:AQ26"/>
    <mergeCell ref="AC24:AE25"/>
    <mergeCell ref="AF24:AI25"/>
    <mergeCell ref="AJ24:AM25"/>
    <mergeCell ref="AF29:AI30"/>
    <mergeCell ref="AJ29:AM30"/>
    <mergeCell ref="BT24:BV25"/>
    <mergeCell ref="BW24:BY25"/>
    <mergeCell ref="BZ24:CB25"/>
    <mergeCell ref="CC24:CF25"/>
    <mergeCell ref="CG24:CG26"/>
    <mergeCell ref="AN27:AQ28"/>
    <mergeCell ref="BL24:BL26"/>
    <mergeCell ref="BM24:BM26"/>
    <mergeCell ref="BN24:BN26"/>
    <mergeCell ref="BO24:BO26"/>
    <mergeCell ref="BP24:BP26"/>
    <mergeCell ref="BQ24:BS25"/>
    <mergeCell ref="AN24:AQ25"/>
    <mergeCell ref="AR24:AU25"/>
    <mergeCell ref="AV24:AY26"/>
    <mergeCell ref="AR26:AU26"/>
    <mergeCell ref="B16:W16"/>
    <mergeCell ref="B18:W18"/>
    <mergeCell ref="B20:W20"/>
    <mergeCell ref="AC22:BC22"/>
    <mergeCell ref="B23:U23"/>
    <mergeCell ref="AZ24:BC26"/>
    <mergeCell ref="B25:U25"/>
    <mergeCell ref="B26:O26"/>
    <mergeCell ref="AC26:AE26"/>
    <mergeCell ref="AF26:AI26"/>
    <mergeCell ref="B12:I12"/>
    <mergeCell ref="J12:O12"/>
    <mergeCell ref="P12:W12"/>
    <mergeCell ref="AE12:AF12"/>
    <mergeCell ref="B14:I14"/>
    <mergeCell ref="J14:O14"/>
    <mergeCell ref="P14:W14"/>
    <mergeCell ref="B2:W2"/>
    <mergeCell ref="AE7:AF7"/>
    <mergeCell ref="B8:W8"/>
    <mergeCell ref="AE8:AF8"/>
    <mergeCell ref="B10:W10"/>
    <mergeCell ref="AE10:AF10"/>
    <mergeCell ref="B4:W4"/>
  </mergeCells>
  <conditionalFormatting sqref="BD26 AB31 U27:W31 U39 U62 U49 U26:AA26 U24">
    <cfRule type="cellIs" priority="15" dxfId="225" operator="equal">
      <formula>'EJ 8 - La Dorada - S Carlos'!#REF!</formula>
    </cfRule>
  </conditionalFormatting>
  <conditionalFormatting sqref="AN29 AN31 AR31 AR27 AV29 AV31 AZ29 AZ31 BD29 BD31 AF27 AF29 AF31 U41:W43 AJ27 AJ29 AJ31 U51:W54 AN27 U64:W66 AR29 AV27 AZ27 BD27 U24 U39 U62 U49 U26:W31">
    <cfRule type="cellIs" priority="14" dxfId="226" operator="equal">
      <formula>$BF$27</formula>
    </cfRule>
  </conditionalFormatting>
  <conditionalFormatting sqref="X27:AA31">
    <cfRule type="cellIs" priority="13" dxfId="225" operator="equal">
      <formula>'EJ 8 - La Dorada - S Carlos'!#REF!</formula>
    </cfRule>
  </conditionalFormatting>
  <conditionalFormatting sqref="AF27 AF29 AJ29 AV27 AV29 AV31 AZ27 AZ29 AZ31 BD27 BD29 BD31 U51:W52 U64:W64">
    <cfRule type="cellIs" priority="12" dxfId="225" operator="equal">
      <formula>'EJ 8 - La Dorada - S Carlos'!#REF!</formula>
    </cfRule>
  </conditionalFormatting>
  <conditionalFormatting sqref="AF31 X65">
    <cfRule type="cellIs" priority="11" dxfId="225" operator="equal">
      <formula>'EJ 8 - La Dorada - S Carlos'!#REF!</formula>
    </cfRule>
  </conditionalFormatting>
  <conditionalFormatting sqref="U41:V41 AN27 AN29 AN31 W41:W43">
    <cfRule type="cellIs" priority="10" dxfId="225" operator="equal">
      <formula>'EJ 8 - La Dorada - S Carlos'!#REF!</formula>
    </cfRule>
  </conditionalFormatting>
  <conditionalFormatting sqref="U42:W42 U54:W54">
    <cfRule type="cellIs" priority="9" dxfId="225" operator="equal">
      <formula>'EJ 8 - La Dorada - S Carlos'!#REF!</formula>
    </cfRule>
  </conditionalFormatting>
  <conditionalFormatting sqref="U43:X43">
    <cfRule type="cellIs" priority="8" dxfId="225" operator="equal">
      <formula>'EJ 8 - La Dorada - S Carlos'!#REF!</formula>
    </cfRule>
  </conditionalFormatting>
  <conditionalFormatting sqref="AJ27 AJ31">
    <cfRule type="cellIs" priority="7" dxfId="225" operator="equal">
      <formula>'EJ 8 - La Dorada - S Carlos'!#REF!</formula>
    </cfRule>
  </conditionalFormatting>
  <conditionalFormatting sqref="X41 U66:W66">
    <cfRule type="cellIs" priority="6" dxfId="225" operator="equal">
      <formula>'EJ 8 - La Dorada - S Carlos'!#REF!</formula>
    </cfRule>
  </conditionalFormatting>
  <conditionalFormatting sqref="X42 X51:X54">
    <cfRule type="cellIs" priority="5" dxfId="225" operator="equal">
      <formula>'EJ 8 - La Dorada - S Carlos'!#REF!</formula>
    </cfRule>
  </conditionalFormatting>
  <conditionalFormatting sqref="AR29 AR31 AR27 U53:W53">
    <cfRule type="cellIs" priority="4" dxfId="225" operator="equal">
      <formula>'EJ 8 - La Dorada - S Carlos'!#REF!</formula>
    </cfRule>
  </conditionalFormatting>
  <conditionalFormatting sqref="X64">
    <cfRule type="cellIs" priority="2" dxfId="225" operator="equal">
      <formula>'EJ 8 - La Dorada - S Carlos'!#REF!</formula>
    </cfRule>
  </conditionalFormatting>
  <conditionalFormatting sqref="U65:W65">
    <cfRule type="cellIs" priority="3" dxfId="225" operator="equal">
      <formula>'EJ 8 - La Dorada - S Carlos'!#REF!</formula>
    </cfRule>
  </conditionalFormatting>
  <conditionalFormatting sqref="X66">
    <cfRule type="cellIs" priority="1" dxfId="225" operator="equal">
      <formula>'EJ 8 - La Dorada - S Carlos'!#REF!</formula>
    </cfRule>
  </conditionalFormatting>
  <dataValidations count="1">
    <dataValidation type="list" allowBlank="1" showInputMessage="1" showErrorMessage="1" error="DEBE MARCAR SOLO CON UNA X MAYUSCULA" sqref="S64:T66 S26:T31 Q41:Q43 S41:T43 S51:T54 Q51:Q54 Q64:Q66 Q26:Q31">
      <formula1>$BF$26</formula1>
    </dataValidation>
  </dataValidations>
  <printOptions/>
  <pageMargins left="0.7" right="0.7" top="0.75" bottom="0.75" header="0.3" footer="0.3"/>
  <pageSetup horizontalDpi="600" verticalDpi="600" orientation="portrait" scale="60" r:id="rId1"/>
  <colBreaks count="2" manualBreakCount="2">
    <brk id="68" min="22" max="26" man="1"/>
    <brk id="77" min="22" max="2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CG66"/>
  <sheetViews>
    <sheetView view="pageBreakPreview" zoomScale="70" zoomScaleNormal="60" zoomScaleSheetLayoutView="70" zoomScalePageLayoutView="0" workbookViewId="0" topLeftCell="A16">
      <selection activeCell="B26" sqref="B26:O31"/>
    </sheetView>
  </sheetViews>
  <sheetFormatPr defaultColWidth="11.421875" defaultRowHeight="15"/>
  <cols>
    <col min="1" max="17" width="4.28125" style="70" customWidth="1"/>
    <col min="18" max="18" width="1.1484375" style="70" customWidth="1"/>
    <col min="19" max="19" width="4.28125" style="70" customWidth="1"/>
    <col min="20" max="20" width="1.57421875" style="70" customWidth="1"/>
    <col min="21" max="21" width="7.140625" style="70" customWidth="1"/>
    <col min="22" max="22" width="1.7109375" style="70" customWidth="1"/>
    <col min="23" max="23" width="15.140625" style="70" customWidth="1"/>
    <col min="24" max="24" width="11.28125" style="69" hidden="1" customWidth="1"/>
    <col min="25" max="26" width="11.28125" style="70" hidden="1" customWidth="1"/>
    <col min="27" max="27" width="3.140625" style="70" customWidth="1"/>
    <col min="28" max="29" width="4.7109375" style="70" customWidth="1"/>
    <col min="30" max="30" width="4.57421875" style="70" customWidth="1"/>
    <col min="31" max="31" width="10.57421875" style="70" customWidth="1"/>
    <col min="32" max="34" width="4.7109375" style="70" customWidth="1"/>
    <col min="35" max="35" width="6.421875" style="70" customWidth="1"/>
    <col min="36" max="41" width="4.7109375" style="70" customWidth="1"/>
    <col min="42" max="42" width="5.7109375" style="70" customWidth="1"/>
    <col min="43" max="45" width="4.00390625" style="70" customWidth="1"/>
    <col min="46" max="46" width="6.140625" style="70" customWidth="1"/>
    <col min="47" max="52" width="4.00390625" style="70" customWidth="1"/>
    <col min="53" max="54" width="5.8515625" style="70" customWidth="1"/>
    <col min="55" max="55" width="5.7109375" style="70" customWidth="1"/>
    <col min="56" max="56" width="4.00390625" style="70" customWidth="1"/>
    <col min="57" max="62" width="4.28125" style="70" hidden="1" customWidth="1"/>
    <col min="63" max="63" width="4.28125" style="70" customWidth="1"/>
    <col min="64" max="64" width="31.57421875" style="70" customWidth="1"/>
    <col min="65" max="66" width="29.7109375" style="70" customWidth="1"/>
    <col min="67" max="67" width="19.28125" style="70" customWidth="1"/>
    <col min="68" max="68" width="28.7109375" style="70" customWidth="1"/>
    <col min="69" max="72" width="15.421875" style="70" customWidth="1"/>
    <col min="73" max="73" width="20.140625" style="70" customWidth="1"/>
    <col min="74" max="75" width="15.421875" style="70" customWidth="1"/>
    <col min="76" max="76" width="20.57421875" style="70" customWidth="1"/>
    <col min="77" max="80" width="15.421875" style="70" customWidth="1"/>
    <col min="81" max="84" width="18.7109375" style="70" customWidth="1"/>
    <col min="85" max="85" width="29.140625" style="70" customWidth="1"/>
    <col min="86" max="16384" width="11.421875" style="70" customWidth="1"/>
  </cols>
  <sheetData>
    <row r="2" spans="2:23" ht="15">
      <c r="B2" s="190" t="s">
        <v>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2:23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2:23" ht="98.25" customHeigh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6" ht="14.25">
      <c r="B6" s="70" t="s">
        <v>46</v>
      </c>
    </row>
    <row r="7" spans="31:32" ht="14.25">
      <c r="AE7" s="221"/>
      <c r="AF7" s="221"/>
    </row>
    <row r="8" spans="2:32" ht="15.75">
      <c r="B8" s="192" t="s">
        <v>28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AE8" s="221"/>
      <c r="AF8" s="221"/>
    </row>
    <row r="9" spans="31:32" ht="6" customHeight="1">
      <c r="AE9" s="72"/>
      <c r="AF9" s="72"/>
    </row>
    <row r="10" spans="2:32" ht="14.25">
      <c r="B10" s="214" t="s">
        <v>83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AE10" s="221"/>
      <c r="AF10" s="221"/>
    </row>
    <row r="11" spans="31:32" ht="5.25" customHeight="1">
      <c r="AE11" s="72"/>
      <c r="AF11" s="72"/>
    </row>
    <row r="12" spans="2:32" ht="26.25" customHeight="1">
      <c r="B12" s="226" t="s">
        <v>29</v>
      </c>
      <c r="C12" s="226"/>
      <c r="D12" s="226"/>
      <c r="E12" s="226"/>
      <c r="F12" s="226"/>
      <c r="G12" s="226"/>
      <c r="H12" s="226"/>
      <c r="I12" s="226"/>
      <c r="J12" s="226" t="s">
        <v>25</v>
      </c>
      <c r="K12" s="226"/>
      <c r="L12" s="226"/>
      <c r="M12" s="226"/>
      <c r="N12" s="226"/>
      <c r="O12" s="227"/>
      <c r="P12" s="227" t="s">
        <v>30</v>
      </c>
      <c r="Q12" s="228"/>
      <c r="R12" s="228"/>
      <c r="S12" s="228"/>
      <c r="T12" s="228"/>
      <c r="U12" s="228"/>
      <c r="V12" s="228"/>
      <c r="W12" s="229"/>
      <c r="AE12" s="221"/>
      <c r="AF12" s="221"/>
    </row>
    <row r="13" ht="4.5" customHeight="1"/>
    <row r="14" spans="2:23" ht="29.25" customHeight="1">
      <c r="B14" s="222" t="s">
        <v>84</v>
      </c>
      <c r="C14" s="222"/>
      <c r="D14" s="222"/>
      <c r="E14" s="222"/>
      <c r="F14" s="222"/>
      <c r="G14" s="222"/>
      <c r="H14" s="222"/>
      <c r="I14" s="222"/>
      <c r="J14" s="222" t="s">
        <v>85</v>
      </c>
      <c r="K14" s="222"/>
      <c r="L14" s="222"/>
      <c r="M14" s="222">
        <v>40978</v>
      </c>
      <c r="N14" s="222"/>
      <c r="O14" s="218"/>
      <c r="P14" s="223">
        <v>40978</v>
      </c>
      <c r="Q14" s="224"/>
      <c r="R14" s="224"/>
      <c r="S14" s="224"/>
      <c r="T14" s="224"/>
      <c r="U14" s="224"/>
      <c r="V14" s="224"/>
      <c r="W14" s="225"/>
    </row>
    <row r="15" ht="5.25" customHeight="1"/>
    <row r="16" spans="2:23" ht="15.75">
      <c r="B16" s="230" t="s">
        <v>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2"/>
    </row>
    <row r="17" spans="2:22" ht="6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2:23" ht="14.25">
      <c r="B18" s="214" t="s">
        <v>22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</row>
    <row r="19" ht="5.25" customHeight="1"/>
    <row r="20" spans="2:23" ht="15.75">
      <c r="B20" s="230" t="s">
        <v>7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2"/>
    </row>
    <row r="22" spans="2:55" ht="42.75" customHeight="1">
      <c r="B22" s="217" t="s">
        <v>122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AC22" s="233" t="s">
        <v>50</v>
      </c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</row>
    <row r="23" spans="2:82" ht="14.25"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76"/>
      <c r="AC23" s="70" t="s">
        <v>51</v>
      </c>
      <c r="AD23" s="70" t="s">
        <v>83</v>
      </c>
      <c r="BL23" s="70" t="s">
        <v>51</v>
      </c>
      <c r="BM23" s="70" t="s">
        <v>83</v>
      </c>
      <c r="BQ23" s="70" t="s">
        <v>51</v>
      </c>
      <c r="BR23" s="70" t="s">
        <v>83</v>
      </c>
      <c r="CC23" s="70" t="s">
        <v>51</v>
      </c>
      <c r="CD23" s="70" t="s">
        <v>83</v>
      </c>
    </row>
    <row r="24" spans="17:85" ht="51.75" customHeight="1">
      <c r="Q24" s="77" t="s">
        <v>8</v>
      </c>
      <c r="R24" s="78"/>
      <c r="S24" s="77" t="s">
        <v>9</v>
      </c>
      <c r="T24" s="78"/>
      <c r="U24" s="67" t="s">
        <v>45</v>
      </c>
      <c r="V24" s="79"/>
      <c r="W24" s="77" t="s">
        <v>11</v>
      </c>
      <c r="AC24" s="204" t="s">
        <v>0</v>
      </c>
      <c r="AD24" s="204"/>
      <c r="AE24" s="204"/>
      <c r="AF24" s="204" t="s">
        <v>1</v>
      </c>
      <c r="AG24" s="204"/>
      <c r="AH24" s="204"/>
      <c r="AI24" s="204"/>
      <c r="AJ24" s="202" t="s">
        <v>33</v>
      </c>
      <c r="AK24" s="202"/>
      <c r="AL24" s="202"/>
      <c r="AM24" s="202"/>
      <c r="AN24" s="202" t="s">
        <v>2</v>
      </c>
      <c r="AO24" s="202"/>
      <c r="AP24" s="202"/>
      <c r="AQ24" s="202"/>
      <c r="AR24" s="202" t="s">
        <v>3</v>
      </c>
      <c r="AS24" s="202"/>
      <c r="AT24" s="202"/>
      <c r="AU24" s="202"/>
      <c r="AV24" s="205" t="s">
        <v>19</v>
      </c>
      <c r="AW24" s="206"/>
      <c r="AX24" s="206"/>
      <c r="AY24" s="207"/>
      <c r="AZ24" s="205" t="s">
        <v>20</v>
      </c>
      <c r="BA24" s="206"/>
      <c r="BB24" s="206"/>
      <c r="BC24" s="207"/>
      <c r="BL24" s="202" t="s">
        <v>28</v>
      </c>
      <c r="BM24" s="202" t="s">
        <v>29</v>
      </c>
      <c r="BN24" s="202" t="s">
        <v>25</v>
      </c>
      <c r="BO24" s="202" t="s">
        <v>30</v>
      </c>
      <c r="BP24" s="202" t="s">
        <v>6</v>
      </c>
      <c r="BQ24" s="204" t="s">
        <v>1</v>
      </c>
      <c r="BR24" s="204"/>
      <c r="BS24" s="204"/>
      <c r="BT24" s="202" t="s">
        <v>33</v>
      </c>
      <c r="BU24" s="202"/>
      <c r="BV24" s="202"/>
      <c r="BW24" s="202" t="s">
        <v>18</v>
      </c>
      <c r="BX24" s="202"/>
      <c r="BY24" s="202"/>
      <c r="BZ24" s="202" t="s">
        <v>3</v>
      </c>
      <c r="CA24" s="202"/>
      <c r="CB24" s="202"/>
      <c r="CC24" s="202" t="s">
        <v>19</v>
      </c>
      <c r="CD24" s="202"/>
      <c r="CE24" s="202"/>
      <c r="CF24" s="202"/>
      <c r="CG24" s="202" t="s">
        <v>20</v>
      </c>
    </row>
    <row r="25" spans="2:85" ht="6.75" customHeight="1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76"/>
      <c r="AC25" s="204"/>
      <c r="AD25" s="204"/>
      <c r="AE25" s="204"/>
      <c r="AF25" s="204"/>
      <c r="AG25" s="204"/>
      <c r="AH25" s="204"/>
      <c r="AI25" s="204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8"/>
      <c r="AW25" s="209"/>
      <c r="AX25" s="209"/>
      <c r="AY25" s="210"/>
      <c r="AZ25" s="208"/>
      <c r="BA25" s="209"/>
      <c r="BB25" s="209"/>
      <c r="BC25" s="210"/>
      <c r="BL25" s="202"/>
      <c r="BM25" s="202"/>
      <c r="BN25" s="202"/>
      <c r="BO25" s="202"/>
      <c r="BP25" s="202"/>
      <c r="BQ25" s="204"/>
      <c r="BR25" s="204"/>
      <c r="BS25" s="204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</row>
    <row r="26" spans="2:85" ht="39" customHeight="1">
      <c r="B26" s="125" t="s">
        <v>131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07"/>
      <c r="Q26" s="113"/>
      <c r="R26" s="108"/>
      <c r="S26" s="113" t="s">
        <v>10</v>
      </c>
      <c r="T26" s="108"/>
      <c r="U26" s="54" t="s">
        <v>23</v>
      </c>
      <c r="V26" s="109"/>
      <c r="W26" s="84"/>
      <c r="X26" s="85" t="s">
        <v>23</v>
      </c>
      <c r="Y26" s="86"/>
      <c r="Z26" s="86"/>
      <c r="AA26" s="86"/>
      <c r="AC26" s="204" t="s">
        <v>4</v>
      </c>
      <c r="AD26" s="204"/>
      <c r="AE26" s="204"/>
      <c r="AF26" s="204">
        <v>40</v>
      </c>
      <c r="AG26" s="204"/>
      <c r="AH26" s="204"/>
      <c r="AI26" s="204"/>
      <c r="AJ26" s="204">
        <v>20</v>
      </c>
      <c r="AK26" s="204"/>
      <c r="AL26" s="204"/>
      <c r="AM26" s="204"/>
      <c r="AN26" s="204">
        <v>20</v>
      </c>
      <c r="AO26" s="204"/>
      <c r="AP26" s="204"/>
      <c r="AQ26" s="204"/>
      <c r="AR26" s="204">
        <v>20</v>
      </c>
      <c r="AS26" s="204"/>
      <c r="AT26" s="204"/>
      <c r="AU26" s="204"/>
      <c r="AV26" s="211"/>
      <c r="AW26" s="212"/>
      <c r="AX26" s="212"/>
      <c r="AY26" s="213"/>
      <c r="AZ26" s="211"/>
      <c r="BA26" s="212"/>
      <c r="BB26" s="212"/>
      <c r="BC26" s="213"/>
      <c r="BD26" s="86"/>
      <c r="BF26" s="70" t="s">
        <v>10</v>
      </c>
      <c r="BL26" s="202"/>
      <c r="BM26" s="202"/>
      <c r="BN26" s="202"/>
      <c r="BO26" s="202"/>
      <c r="BP26" s="202"/>
      <c r="BQ26" s="87" t="s">
        <v>62</v>
      </c>
      <c r="BR26" s="87" t="s">
        <v>61</v>
      </c>
      <c r="BS26" s="87" t="s">
        <v>60</v>
      </c>
      <c r="BT26" s="87" t="s">
        <v>62</v>
      </c>
      <c r="BU26" s="87" t="s">
        <v>61</v>
      </c>
      <c r="BV26" s="87" t="s">
        <v>60</v>
      </c>
      <c r="BW26" s="87" t="s">
        <v>62</v>
      </c>
      <c r="BX26" s="87" t="s">
        <v>61</v>
      </c>
      <c r="BY26" s="87" t="s">
        <v>60</v>
      </c>
      <c r="BZ26" s="87" t="s">
        <v>62</v>
      </c>
      <c r="CA26" s="87" t="s">
        <v>61</v>
      </c>
      <c r="CB26" s="87" t="s">
        <v>60</v>
      </c>
      <c r="CC26" s="87" t="s">
        <v>62</v>
      </c>
      <c r="CD26" s="87" t="s">
        <v>61</v>
      </c>
      <c r="CE26" s="87" t="s">
        <v>60</v>
      </c>
      <c r="CF26" s="87" t="s">
        <v>40</v>
      </c>
      <c r="CG26" s="202"/>
    </row>
    <row r="27" spans="2:85" ht="29.25" customHeight="1">
      <c r="B27" s="125" t="s">
        <v>126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Q27" s="104"/>
      <c r="R27" s="81"/>
      <c r="S27" s="104" t="s">
        <v>10</v>
      </c>
      <c r="T27" s="82"/>
      <c r="U27" s="98" t="s">
        <v>23</v>
      </c>
      <c r="V27" s="83"/>
      <c r="W27" s="105"/>
      <c r="X27" s="85" t="s">
        <v>23</v>
      </c>
      <c r="Y27" s="86"/>
      <c r="Z27" s="86"/>
      <c r="AA27" s="86"/>
      <c r="AC27" s="200">
        <v>1</v>
      </c>
      <c r="AD27" s="201" t="s">
        <v>62</v>
      </c>
      <c r="AE27" s="201"/>
      <c r="AF27" s="198" t="s">
        <v>23</v>
      </c>
      <c r="AG27" s="198"/>
      <c r="AH27" s="198"/>
      <c r="AI27" s="198"/>
      <c r="AJ27" s="198" t="s">
        <v>23</v>
      </c>
      <c r="AK27" s="198"/>
      <c r="AL27" s="198"/>
      <c r="AM27" s="198"/>
      <c r="AN27" s="198" t="s">
        <v>23</v>
      </c>
      <c r="AO27" s="198"/>
      <c r="AP27" s="198"/>
      <c r="AQ27" s="198"/>
      <c r="AR27" s="198">
        <v>20</v>
      </c>
      <c r="AS27" s="198"/>
      <c r="AT27" s="198"/>
      <c r="AU27" s="198"/>
      <c r="AV27" s="198">
        <v>20</v>
      </c>
      <c r="AW27" s="198"/>
      <c r="AX27" s="198"/>
      <c r="AY27" s="198"/>
      <c r="AZ27" s="198" t="s">
        <v>23</v>
      </c>
      <c r="BA27" s="198"/>
      <c r="BB27" s="198"/>
      <c r="BC27" s="198"/>
      <c r="BD27" s="199">
        <v>1</v>
      </c>
      <c r="BF27" s="70" t="s">
        <v>12</v>
      </c>
      <c r="BL27" s="88" t="s">
        <v>83</v>
      </c>
      <c r="BM27" s="80" t="s">
        <v>84</v>
      </c>
      <c r="BN27" s="80" t="s">
        <v>85</v>
      </c>
      <c r="BO27" s="89">
        <v>40978</v>
      </c>
      <c r="BP27" s="80" t="s">
        <v>22</v>
      </c>
      <c r="BQ27" s="80" t="s">
        <v>23</v>
      </c>
      <c r="BR27" s="80">
        <v>40</v>
      </c>
      <c r="BS27" s="80" t="s">
        <v>23</v>
      </c>
      <c r="BT27" s="80" t="s">
        <v>23</v>
      </c>
      <c r="BU27" s="80" t="s">
        <v>23</v>
      </c>
      <c r="BV27" s="80">
        <v>20</v>
      </c>
      <c r="BW27" s="80" t="s">
        <v>23</v>
      </c>
      <c r="BX27" s="80" t="s">
        <v>23</v>
      </c>
      <c r="BY27" s="80">
        <v>20</v>
      </c>
      <c r="BZ27" s="80">
        <v>20</v>
      </c>
      <c r="CA27" s="80" t="s">
        <v>23</v>
      </c>
      <c r="CB27" s="80" t="s">
        <v>23</v>
      </c>
      <c r="CC27" s="80">
        <v>20</v>
      </c>
      <c r="CD27" s="80">
        <v>40</v>
      </c>
      <c r="CE27" s="80">
        <v>40</v>
      </c>
      <c r="CF27" s="80">
        <v>40</v>
      </c>
      <c r="CG27" s="90" t="s">
        <v>61</v>
      </c>
    </row>
    <row r="28" spans="2:56" ht="45" customHeight="1">
      <c r="B28" s="125" t="s">
        <v>127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Q28" s="80"/>
      <c r="R28" s="81"/>
      <c r="S28" s="80" t="s">
        <v>10</v>
      </c>
      <c r="T28" s="82"/>
      <c r="U28" s="54" t="s">
        <v>23</v>
      </c>
      <c r="V28" s="83"/>
      <c r="W28" s="84"/>
      <c r="X28" s="85" t="s">
        <v>23</v>
      </c>
      <c r="Y28" s="86"/>
      <c r="Z28" s="86"/>
      <c r="AA28" s="86"/>
      <c r="AC28" s="200"/>
      <c r="AD28" s="201"/>
      <c r="AE28" s="201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</row>
    <row r="29" spans="2:56" ht="29.25" customHeight="1"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Q29" s="80"/>
      <c r="R29" s="81"/>
      <c r="S29" s="80" t="s">
        <v>10</v>
      </c>
      <c r="T29" s="82"/>
      <c r="U29" s="54" t="s">
        <v>23</v>
      </c>
      <c r="V29" s="83"/>
      <c r="W29" s="84"/>
      <c r="X29" s="85" t="s">
        <v>23</v>
      </c>
      <c r="Y29" s="86"/>
      <c r="Z29" s="86"/>
      <c r="AA29" s="86"/>
      <c r="AC29" s="200">
        <v>2</v>
      </c>
      <c r="AD29" s="201" t="s">
        <v>61</v>
      </c>
      <c r="AE29" s="201"/>
      <c r="AF29" s="198">
        <v>40</v>
      </c>
      <c r="AG29" s="198"/>
      <c r="AH29" s="198"/>
      <c r="AI29" s="198"/>
      <c r="AJ29" s="198" t="s">
        <v>23</v>
      </c>
      <c r="AK29" s="198"/>
      <c r="AL29" s="198"/>
      <c r="AM29" s="198"/>
      <c r="AN29" s="198" t="s">
        <v>23</v>
      </c>
      <c r="AO29" s="198"/>
      <c r="AP29" s="198"/>
      <c r="AQ29" s="198"/>
      <c r="AR29" s="198" t="s">
        <v>23</v>
      </c>
      <c r="AS29" s="198"/>
      <c r="AT29" s="198"/>
      <c r="AU29" s="198"/>
      <c r="AV29" s="198">
        <v>40</v>
      </c>
      <c r="AW29" s="198"/>
      <c r="AX29" s="198"/>
      <c r="AY29" s="198"/>
      <c r="AZ29" s="198" t="s">
        <v>61</v>
      </c>
      <c r="BA29" s="198"/>
      <c r="BB29" s="198"/>
      <c r="BC29" s="198"/>
      <c r="BD29" s="199">
        <v>2</v>
      </c>
    </row>
    <row r="30" spans="2:56" ht="57" customHeight="1">
      <c r="B30" s="125" t="s">
        <v>129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Q30" s="80" t="s">
        <v>10</v>
      </c>
      <c r="R30" s="81"/>
      <c r="S30" s="80"/>
      <c r="T30" s="82"/>
      <c r="U30" s="54" t="s">
        <v>23</v>
      </c>
      <c r="V30" s="83"/>
      <c r="W30" s="84"/>
      <c r="X30" s="85">
        <v>2</v>
      </c>
      <c r="Y30" s="86"/>
      <c r="Z30" s="86"/>
      <c r="AA30" s="86"/>
      <c r="AC30" s="200"/>
      <c r="AD30" s="201"/>
      <c r="AE30" s="201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</row>
    <row r="31" spans="2:56" ht="29.25" customHeight="1">
      <c r="B31" s="125" t="s">
        <v>130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80"/>
      <c r="R31" s="81"/>
      <c r="S31" s="80"/>
      <c r="T31" s="82"/>
      <c r="U31" s="54" t="s">
        <v>23</v>
      </c>
      <c r="V31" s="83"/>
      <c r="W31" s="84"/>
      <c r="X31" s="85" t="s">
        <v>23</v>
      </c>
      <c r="Y31" s="86"/>
      <c r="Z31" s="86"/>
      <c r="AA31" s="86"/>
      <c r="AB31" s="86"/>
      <c r="AC31" s="200">
        <v>3</v>
      </c>
      <c r="AD31" s="201" t="s">
        <v>60</v>
      </c>
      <c r="AE31" s="201"/>
      <c r="AF31" s="198" t="s">
        <v>23</v>
      </c>
      <c r="AG31" s="198"/>
      <c r="AH31" s="198"/>
      <c r="AI31" s="198"/>
      <c r="AJ31" s="198">
        <v>20</v>
      </c>
      <c r="AK31" s="198"/>
      <c r="AL31" s="198"/>
      <c r="AM31" s="198"/>
      <c r="AN31" s="198">
        <v>20</v>
      </c>
      <c r="AO31" s="198"/>
      <c r="AP31" s="198"/>
      <c r="AQ31" s="198"/>
      <c r="AR31" s="198" t="s">
        <v>23</v>
      </c>
      <c r="AS31" s="198"/>
      <c r="AT31" s="198"/>
      <c r="AU31" s="198"/>
      <c r="AV31" s="198">
        <v>40</v>
      </c>
      <c r="AW31" s="198"/>
      <c r="AX31" s="198"/>
      <c r="AY31" s="198"/>
      <c r="AZ31" s="198" t="s">
        <v>60</v>
      </c>
      <c r="BA31" s="198"/>
      <c r="BB31" s="198"/>
      <c r="BC31" s="198"/>
      <c r="BD31" s="199">
        <v>3</v>
      </c>
    </row>
    <row r="32" spans="29:56" ht="27" customHeight="1">
      <c r="AC32" s="200"/>
      <c r="AD32" s="201"/>
      <c r="AE32" s="201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</row>
    <row r="33" spans="2:56" ht="27" customHeight="1">
      <c r="B33" s="115" t="s">
        <v>125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AC33" s="106"/>
      <c r="AD33" s="83"/>
      <c r="AE33" s="83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</row>
    <row r="34" spans="29:56" ht="27" customHeight="1">
      <c r="AC34" s="106"/>
      <c r="AD34" s="83"/>
      <c r="AE34" s="83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</row>
    <row r="35" spans="2:31" ht="15.75">
      <c r="B35" s="230" t="s">
        <v>34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AD35" s="91"/>
      <c r="AE35" s="91"/>
    </row>
    <row r="37" spans="2:23" ht="33.75" customHeight="1">
      <c r="B37" s="127" t="s">
        <v>119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9" spans="17:23" ht="16.5">
      <c r="Q39" s="77" t="s">
        <v>8</v>
      </c>
      <c r="R39" s="78"/>
      <c r="S39" s="77" t="s">
        <v>9</v>
      </c>
      <c r="T39" s="78"/>
      <c r="U39" s="67" t="s">
        <v>45</v>
      </c>
      <c r="V39" s="79"/>
      <c r="W39" s="77" t="s">
        <v>11</v>
      </c>
    </row>
    <row r="40" spans="17:23" ht="15">
      <c r="Q40" s="79"/>
      <c r="R40" s="79"/>
      <c r="S40" s="79"/>
      <c r="T40" s="79"/>
      <c r="U40" s="79"/>
      <c r="V40" s="79"/>
      <c r="W40" s="79"/>
    </row>
    <row r="41" spans="2:24" ht="27" customHeight="1">
      <c r="B41" s="195" t="s">
        <v>35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7"/>
      <c r="Q41" s="80"/>
      <c r="R41" s="81"/>
      <c r="S41" s="80"/>
      <c r="T41" s="82"/>
      <c r="U41" s="84" t="s">
        <v>23</v>
      </c>
      <c r="V41" s="83"/>
      <c r="W41" s="92"/>
      <c r="X41" s="85" t="s">
        <v>23</v>
      </c>
    </row>
    <row r="42" spans="2:24" ht="27" customHeight="1">
      <c r="B42" s="191" t="s">
        <v>58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Q42" s="80"/>
      <c r="R42" s="81"/>
      <c r="S42" s="80"/>
      <c r="T42" s="82"/>
      <c r="U42" s="84" t="s">
        <v>23</v>
      </c>
      <c r="V42" s="83"/>
      <c r="W42" s="92"/>
      <c r="X42" s="85" t="s">
        <v>23</v>
      </c>
    </row>
    <row r="43" spans="2:24" ht="27" customHeight="1">
      <c r="B43" s="191" t="s">
        <v>37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Q43" s="80" t="s">
        <v>44</v>
      </c>
      <c r="R43" s="81"/>
      <c r="S43" s="80"/>
      <c r="T43" s="82"/>
      <c r="U43" s="84" t="s">
        <v>23</v>
      </c>
      <c r="V43" s="83"/>
      <c r="W43" s="92">
        <v>100</v>
      </c>
      <c r="X43" s="85">
        <v>3</v>
      </c>
    </row>
    <row r="45" spans="2:23" ht="15.75">
      <c r="B45" s="230" t="s">
        <v>38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2"/>
    </row>
    <row r="47" spans="2:23" ht="34.5" customHeight="1">
      <c r="B47" s="153" t="s">
        <v>123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9" spans="17:23" ht="43.5" customHeight="1">
      <c r="Q49" s="77" t="s">
        <v>8</v>
      </c>
      <c r="R49" s="78"/>
      <c r="S49" s="77" t="s">
        <v>9</v>
      </c>
      <c r="T49" s="78"/>
      <c r="U49" s="67" t="s">
        <v>45</v>
      </c>
      <c r="V49" s="79"/>
      <c r="W49" s="77" t="s">
        <v>11</v>
      </c>
    </row>
    <row r="50" spans="17:23" ht="15">
      <c r="Q50" s="79"/>
      <c r="R50" s="79"/>
      <c r="S50" s="79"/>
      <c r="T50" s="79"/>
      <c r="U50" s="79"/>
      <c r="V50" s="79"/>
      <c r="W50" s="79"/>
    </row>
    <row r="51" spans="2:24" ht="23.25" customHeight="1">
      <c r="B51" s="195" t="s">
        <v>13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Q51" s="80"/>
      <c r="R51" s="81"/>
      <c r="S51" s="80"/>
      <c r="T51" s="82"/>
      <c r="U51" s="84" t="s">
        <v>23</v>
      </c>
      <c r="V51" s="83"/>
      <c r="W51" s="84"/>
      <c r="X51" s="85" t="s">
        <v>23</v>
      </c>
    </row>
    <row r="52" spans="2:24" ht="23.25" customHeight="1">
      <c r="B52" s="195" t="s">
        <v>14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Q52" s="80"/>
      <c r="R52" s="81"/>
      <c r="S52" s="80"/>
      <c r="T52" s="82"/>
      <c r="U52" s="84" t="s">
        <v>23</v>
      </c>
      <c r="V52" s="83"/>
      <c r="W52" s="84"/>
      <c r="X52" s="85" t="s">
        <v>23</v>
      </c>
    </row>
    <row r="53" spans="2:24" ht="23.25" customHeight="1">
      <c r="B53" s="191" t="s">
        <v>16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Q53" s="80"/>
      <c r="R53" s="81"/>
      <c r="S53" s="80"/>
      <c r="T53" s="82"/>
      <c r="U53" s="84" t="s">
        <v>23</v>
      </c>
      <c r="V53" s="83"/>
      <c r="W53" s="84"/>
      <c r="X53" s="85" t="s">
        <v>23</v>
      </c>
    </row>
    <row r="54" spans="2:24" ht="23.25" customHeight="1">
      <c r="B54" s="191" t="s">
        <v>15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Q54" s="80" t="s">
        <v>10</v>
      </c>
      <c r="R54" s="81"/>
      <c r="S54" s="80"/>
      <c r="T54" s="82"/>
      <c r="U54" s="84" t="s">
        <v>23</v>
      </c>
      <c r="V54" s="83"/>
      <c r="W54" s="84"/>
      <c r="X54" s="85">
        <v>3</v>
      </c>
    </row>
    <row r="56" spans="2:23" ht="15.75">
      <c r="B56" s="230" t="s">
        <v>17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2"/>
    </row>
    <row r="58" spans="2:23" ht="14.25">
      <c r="B58" s="188" t="s">
        <v>116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60" spans="2:23" ht="34.5" customHeight="1">
      <c r="B60" s="153" t="s">
        <v>120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2" spans="17:23" ht="16.5">
      <c r="Q62" s="77" t="s">
        <v>8</v>
      </c>
      <c r="R62" s="78"/>
      <c r="S62" s="77" t="s">
        <v>9</v>
      </c>
      <c r="T62" s="78"/>
      <c r="U62" s="67" t="s">
        <v>45</v>
      </c>
      <c r="V62" s="79"/>
      <c r="W62" s="77" t="s">
        <v>11</v>
      </c>
    </row>
    <row r="63" spans="17:22" ht="15">
      <c r="Q63" s="79"/>
      <c r="R63" s="79"/>
      <c r="S63" s="79"/>
      <c r="T63" s="79"/>
      <c r="U63" s="79"/>
      <c r="V63" s="79"/>
    </row>
    <row r="64" spans="2:24" ht="66.75" customHeight="1">
      <c r="B64" s="195" t="s">
        <v>39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7"/>
      <c r="Q64" s="80" t="s">
        <v>10</v>
      </c>
      <c r="R64" s="81"/>
      <c r="S64" s="80"/>
      <c r="T64" s="82"/>
      <c r="U64" s="84" t="s">
        <v>23</v>
      </c>
      <c r="V64" s="83"/>
      <c r="W64" s="84" t="s">
        <v>86</v>
      </c>
      <c r="X64" s="85">
        <v>1</v>
      </c>
    </row>
    <row r="65" spans="2:24" ht="45" customHeight="1">
      <c r="B65" s="191" t="s">
        <v>118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Q65" s="80"/>
      <c r="R65" s="81"/>
      <c r="S65" s="80"/>
      <c r="T65" s="82"/>
      <c r="U65" s="84"/>
      <c r="V65" s="83"/>
      <c r="W65" s="84"/>
      <c r="X65" s="85" t="s">
        <v>23</v>
      </c>
    </row>
    <row r="66" spans="2:24" ht="45" customHeight="1">
      <c r="B66" s="126" t="s">
        <v>124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Q66" s="80"/>
      <c r="R66" s="81"/>
      <c r="S66" s="80"/>
      <c r="T66" s="82"/>
      <c r="U66" s="84" t="s">
        <v>23</v>
      </c>
      <c r="V66" s="83"/>
      <c r="W66" s="84"/>
      <c r="X66" s="85" t="s">
        <v>23</v>
      </c>
    </row>
  </sheetData>
  <sheetProtection/>
  <mergeCells count="95">
    <mergeCell ref="B22:W22"/>
    <mergeCell ref="B37:W37"/>
    <mergeCell ref="B47:W47"/>
    <mergeCell ref="B60:W60"/>
    <mergeCell ref="B66:O66"/>
    <mergeCell ref="B53:O53"/>
    <mergeCell ref="B54:O54"/>
    <mergeCell ref="B56:W56"/>
    <mergeCell ref="B64:O64"/>
    <mergeCell ref="B65:O65"/>
    <mergeCell ref="AJ31:AM32"/>
    <mergeCell ref="AN31:AQ32"/>
    <mergeCell ref="B33:W33"/>
    <mergeCell ref="B58:W58"/>
    <mergeCell ref="B42:O42"/>
    <mergeCell ref="B43:O43"/>
    <mergeCell ref="B45:W45"/>
    <mergeCell ref="B51:O51"/>
    <mergeCell ref="B52:O52"/>
    <mergeCell ref="AR31:AU32"/>
    <mergeCell ref="AV31:AY32"/>
    <mergeCell ref="AZ31:BC32"/>
    <mergeCell ref="BD31:BD32"/>
    <mergeCell ref="B35:W35"/>
    <mergeCell ref="B41:O41"/>
    <mergeCell ref="B31:O31"/>
    <mergeCell ref="AC31:AC32"/>
    <mergeCell ref="AD31:AE32"/>
    <mergeCell ref="AF31:AI32"/>
    <mergeCell ref="BD27:BD28"/>
    <mergeCell ref="B28:O28"/>
    <mergeCell ref="B29:O29"/>
    <mergeCell ref="AC29:AC30"/>
    <mergeCell ref="AD29:AE30"/>
    <mergeCell ref="AN29:AQ30"/>
    <mergeCell ref="AR29:AU30"/>
    <mergeCell ref="AV29:AY30"/>
    <mergeCell ref="AZ29:BC30"/>
    <mergeCell ref="B27:O27"/>
    <mergeCell ref="AC27:AC28"/>
    <mergeCell ref="AD27:AE28"/>
    <mergeCell ref="AF27:AI28"/>
    <mergeCell ref="AJ27:AM28"/>
    <mergeCell ref="BD29:BD30"/>
    <mergeCell ref="B30:O30"/>
    <mergeCell ref="AR27:AU28"/>
    <mergeCell ref="AV27:AY28"/>
    <mergeCell ref="AZ27:BC28"/>
    <mergeCell ref="AJ26:AM26"/>
    <mergeCell ref="AN26:AQ26"/>
    <mergeCell ref="AC24:AE25"/>
    <mergeCell ref="AF24:AI25"/>
    <mergeCell ref="AJ24:AM25"/>
    <mergeCell ref="AF29:AI30"/>
    <mergeCell ref="AJ29:AM30"/>
    <mergeCell ref="BT24:BV25"/>
    <mergeCell ref="BW24:BY25"/>
    <mergeCell ref="BZ24:CB25"/>
    <mergeCell ref="CC24:CF25"/>
    <mergeCell ref="CG24:CG26"/>
    <mergeCell ref="AN27:AQ28"/>
    <mergeCell ref="BL24:BL26"/>
    <mergeCell ref="BM24:BM26"/>
    <mergeCell ref="BN24:BN26"/>
    <mergeCell ref="BO24:BO26"/>
    <mergeCell ref="BP24:BP26"/>
    <mergeCell ref="BQ24:BS25"/>
    <mergeCell ref="AN24:AQ25"/>
    <mergeCell ref="AR24:AU25"/>
    <mergeCell ref="AV24:AY26"/>
    <mergeCell ref="AR26:AU26"/>
    <mergeCell ref="B16:W16"/>
    <mergeCell ref="B18:W18"/>
    <mergeCell ref="B20:W20"/>
    <mergeCell ref="AC22:BC22"/>
    <mergeCell ref="B23:U23"/>
    <mergeCell ref="AZ24:BC26"/>
    <mergeCell ref="B25:U25"/>
    <mergeCell ref="B26:O26"/>
    <mergeCell ref="AC26:AE26"/>
    <mergeCell ref="AF26:AI26"/>
    <mergeCell ref="B12:I12"/>
    <mergeCell ref="J12:O12"/>
    <mergeCell ref="P12:W12"/>
    <mergeCell ref="AE12:AF12"/>
    <mergeCell ref="B14:I14"/>
    <mergeCell ref="J14:O14"/>
    <mergeCell ref="P14:W14"/>
    <mergeCell ref="B2:W2"/>
    <mergeCell ref="AE7:AF7"/>
    <mergeCell ref="B8:W8"/>
    <mergeCell ref="AE8:AF8"/>
    <mergeCell ref="B10:W10"/>
    <mergeCell ref="AE10:AF10"/>
    <mergeCell ref="B4:W4"/>
  </mergeCells>
  <conditionalFormatting sqref="BD26 AB31 U27:W31 U39 U62 U49 U26:AA26 U24">
    <cfRule type="cellIs" priority="15" dxfId="225" operator="equal">
      <formula>'EJ 9 - Vlla del Rosario'!#REF!</formula>
    </cfRule>
  </conditionalFormatting>
  <conditionalFormatting sqref="AN29 AN31 AR31 AR27 AV29 AV31 AZ29 AZ31 BD29 BD31 AF27 AF29 AF31 U41:W43 AJ27 AJ29 AJ31 U51:W54 AN27 U64:W66 AR29 AV27 AZ27 BD27 U24 U39 U62 U49 U26:W31">
    <cfRule type="cellIs" priority="14" dxfId="226" operator="equal">
      <formula>$BF$27</formula>
    </cfRule>
  </conditionalFormatting>
  <conditionalFormatting sqref="X27:AA31">
    <cfRule type="cellIs" priority="13" dxfId="225" operator="equal">
      <formula>'EJ 9 - Vlla del Rosario'!#REF!</formula>
    </cfRule>
  </conditionalFormatting>
  <conditionalFormatting sqref="AF27 AF29 AJ29 AV27 AV29 AV31 AZ27 AZ29 AZ31 BD27 BD29 BD31 U51:W52 U64:W64">
    <cfRule type="cellIs" priority="12" dxfId="225" operator="equal">
      <formula>'EJ 9 - Vlla del Rosario'!#REF!</formula>
    </cfRule>
  </conditionalFormatting>
  <conditionalFormatting sqref="AF31 X65">
    <cfRule type="cellIs" priority="11" dxfId="225" operator="equal">
      <formula>'EJ 9 - Vlla del Rosario'!#REF!</formula>
    </cfRule>
  </conditionalFormatting>
  <conditionalFormatting sqref="U41:V41 AN27 AN29 AN31 W41:W43">
    <cfRule type="cellIs" priority="10" dxfId="225" operator="equal">
      <formula>'EJ 9 - Vlla del Rosario'!#REF!</formula>
    </cfRule>
  </conditionalFormatting>
  <conditionalFormatting sqref="U42:W42 U54:W54">
    <cfRule type="cellIs" priority="9" dxfId="225" operator="equal">
      <formula>'EJ 9 - Vlla del Rosario'!#REF!</formula>
    </cfRule>
  </conditionalFormatting>
  <conditionalFormatting sqref="U43:X43">
    <cfRule type="cellIs" priority="8" dxfId="225" operator="equal">
      <formula>'EJ 9 - Vlla del Rosario'!#REF!</formula>
    </cfRule>
  </conditionalFormatting>
  <conditionalFormatting sqref="AJ27 AJ31">
    <cfRule type="cellIs" priority="7" dxfId="225" operator="equal">
      <formula>'EJ 9 - Vlla del Rosario'!#REF!</formula>
    </cfRule>
  </conditionalFormatting>
  <conditionalFormatting sqref="X41 U66:W66">
    <cfRule type="cellIs" priority="6" dxfId="225" operator="equal">
      <formula>'EJ 9 - Vlla del Rosario'!#REF!</formula>
    </cfRule>
  </conditionalFormatting>
  <conditionalFormatting sqref="X42 X51:X54">
    <cfRule type="cellIs" priority="5" dxfId="225" operator="equal">
      <formula>'EJ 9 - Vlla del Rosario'!#REF!</formula>
    </cfRule>
  </conditionalFormatting>
  <conditionalFormatting sqref="AR29 AR31 AR27 U53:W53">
    <cfRule type="cellIs" priority="4" dxfId="225" operator="equal">
      <formula>'EJ 9 - Vlla del Rosario'!#REF!</formula>
    </cfRule>
  </conditionalFormatting>
  <conditionalFormatting sqref="X64">
    <cfRule type="cellIs" priority="2" dxfId="225" operator="equal">
      <formula>'EJ 9 - Vlla del Rosario'!#REF!</formula>
    </cfRule>
  </conditionalFormatting>
  <conditionalFormatting sqref="U65:W65">
    <cfRule type="cellIs" priority="3" dxfId="225" operator="equal">
      <formula>'EJ 9 - Vlla del Rosario'!#REF!</formula>
    </cfRule>
  </conditionalFormatting>
  <conditionalFormatting sqref="X66">
    <cfRule type="cellIs" priority="1" dxfId="225" operator="equal">
      <formula>'EJ 9 - Vlla del Rosario'!#REF!</formula>
    </cfRule>
  </conditionalFormatting>
  <dataValidations count="1">
    <dataValidation type="list" allowBlank="1" showInputMessage="1" showErrorMessage="1" error="DEBE MARCAR SOLO CON UNA X MAYUSCULA" sqref="S64:T66 S26:T31 Q41:Q43 S41:T43 S51:T54 Q51:Q54 Q64:Q66 Q26:Q31">
      <formula1>$BF$26</formula1>
    </dataValidation>
  </dataValidations>
  <printOptions/>
  <pageMargins left="0.7" right="0.7" top="0.75" bottom="0.75" header="0.3" footer="0.3"/>
  <pageSetup horizontalDpi="600" verticalDpi="600" orientation="portrait" scale="60" r:id="rId1"/>
  <colBreaks count="2" manualBreakCount="2">
    <brk id="68" min="22" max="26" man="1"/>
    <brk id="77" min="22" max="2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CG66"/>
  <sheetViews>
    <sheetView view="pageBreakPreview" zoomScale="70" zoomScaleNormal="40" zoomScaleSheetLayoutView="70" zoomScalePageLayoutView="0" workbookViewId="0" topLeftCell="A10">
      <selection activeCell="B26" sqref="B26:O31"/>
    </sheetView>
  </sheetViews>
  <sheetFormatPr defaultColWidth="11.421875" defaultRowHeight="15"/>
  <cols>
    <col min="1" max="17" width="4.28125" style="70" customWidth="1"/>
    <col min="18" max="18" width="1.1484375" style="70" customWidth="1"/>
    <col min="19" max="19" width="4.28125" style="70" customWidth="1"/>
    <col min="20" max="20" width="1.57421875" style="70" customWidth="1"/>
    <col min="21" max="21" width="7.8515625" style="70" customWidth="1"/>
    <col min="22" max="22" width="1.7109375" style="70" customWidth="1"/>
    <col min="23" max="23" width="15.140625" style="70" customWidth="1"/>
    <col min="24" max="24" width="11.28125" style="69" hidden="1" customWidth="1"/>
    <col min="25" max="26" width="11.28125" style="70" hidden="1" customWidth="1"/>
    <col min="27" max="27" width="3.140625" style="70" customWidth="1"/>
    <col min="28" max="29" width="4.7109375" style="70" customWidth="1"/>
    <col min="30" max="30" width="4.57421875" style="70" customWidth="1"/>
    <col min="31" max="31" width="10.57421875" style="70" customWidth="1"/>
    <col min="32" max="41" width="4.7109375" style="70" customWidth="1"/>
    <col min="42" max="52" width="4.00390625" style="70" customWidth="1"/>
    <col min="53" max="54" width="5.8515625" style="70" customWidth="1"/>
    <col min="55" max="56" width="4.00390625" style="70" customWidth="1"/>
    <col min="57" max="62" width="4.28125" style="70" hidden="1" customWidth="1"/>
    <col min="63" max="63" width="4.28125" style="70" customWidth="1"/>
    <col min="64" max="64" width="31.57421875" style="70" customWidth="1"/>
    <col min="65" max="66" width="29.7109375" style="70" customWidth="1"/>
    <col min="67" max="67" width="19.28125" style="70" customWidth="1"/>
    <col min="68" max="68" width="28.7109375" style="70" customWidth="1"/>
    <col min="69" max="72" width="15.421875" style="70" customWidth="1"/>
    <col min="73" max="73" width="20.140625" style="70" customWidth="1"/>
    <col min="74" max="75" width="15.421875" style="70" customWidth="1"/>
    <col min="76" max="76" width="20.57421875" style="70" customWidth="1"/>
    <col min="77" max="80" width="15.421875" style="70" customWidth="1"/>
    <col min="81" max="84" width="18.7109375" style="70" customWidth="1"/>
    <col min="85" max="85" width="29.140625" style="70" customWidth="1"/>
    <col min="86" max="16384" width="11.421875" style="70" customWidth="1"/>
  </cols>
  <sheetData>
    <row r="2" spans="2:23" ht="15">
      <c r="B2" s="190" t="s">
        <v>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2:23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2:23" ht="104.25" customHeigh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6" ht="14.25">
      <c r="B6" s="70" t="s">
        <v>46</v>
      </c>
    </row>
    <row r="7" spans="31:32" ht="14.25">
      <c r="AE7" s="221"/>
      <c r="AF7" s="221"/>
    </row>
    <row r="8" spans="2:32" ht="15.75">
      <c r="B8" s="192" t="s">
        <v>28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AE8" s="221"/>
      <c r="AF8" s="221"/>
    </row>
    <row r="9" spans="31:32" ht="6" customHeight="1">
      <c r="AE9" s="72"/>
      <c r="AF9" s="72"/>
    </row>
    <row r="10" spans="2:32" ht="14.25">
      <c r="B10" s="214" t="s">
        <v>93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AE10" s="221"/>
      <c r="AF10" s="221"/>
    </row>
    <row r="11" spans="31:32" ht="5.25" customHeight="1">
      <c r="AE11" s="72"/>
      <c r="AF11" s="72"/>
    </row>
    <row r="12" spans="2:32" ht="26.25" customHeight="1">
      <c r="B12" s="226" t="s">
        <v>29</v>
      </c>
      <c r="C12" s="226"/>
      <c r="D12" s="226"/>
      <c r="E12" s="226"/>
      <c r="F12" s="226"/>
      <c r="G12" s="226"/>
      <c r="H12" s="226"/>
      <c r="I12" s="226"/>
      <c r="J12" s="226" t="s">
        <v>25</v>
      </c>
      <c r="K12" s="226"/>
      <c r="L12" s="226"/>
      <c r="M12" s="226"/>
      <c r="N12" s="226"/>
      <c r="O12" s="227"/>
      <c r="P12" s="227" t="s">
        <v>30</v>
      </c>
      <c r="Q12" s="228"/>
      <c r="R12" s="228"/>
      <c r="S12" s="228"/>
      <c r="T12" s="228"/>
      <c r="U12" s="228"/>
      <c r="V12" s="228"/>
      <c r="W12" s="229"/>
      <c r="AE12" s="221"/>
      <c r="AF12" s="221"/>
    </row>
    <row r="13" ht="4.5" customHeight="1"/>
    <row r="14" spans="2:23" ht="29.25" customHeight="1">
      <c r="B14" s="222" t="s">
        <v>77</v>
      </c>
      <c r="C14" s="222"/>
      <c r="D14" s="222"/>
      <c r="E14" s="222"/>
      <c r="F14" s="222"/>
      <c r="G14" s="222"/>
      <c r="H14" s="222"/>
      <c r="I14" s="222"/>
      <c r="J14" s="222" t="s">
        <v>94</v>
      </c>
      <c r="K14" s="222"/>
      <c r="L14" s="222"/>
      <c r="M14" s="222">
        <v>40978</v>
      </c>
      <c r="N14" s="222"/>
      <c r="O14" s="218"/>
      <c r="P14" s="223">
        <v>40978</v>
      </c>
      <c r="Q14" s="224"/>
      <c r="R14" s="224"/>
      <c r="S14" s="224"/>
      <c r="T14" s="224"/>
      <c r="U14" s="224"/>
      <c r="V14" s="224"/>
      <c r="W14" s="225"/>
    </row>
    <row r="15" ht="5.25" customHeight="1"/>
    <row r="16" spans="2:23" ht="15.75">
      <c r="B16" s="230" t="s">
        <v>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2"/>
    </row>
    <row r="17" spans="2:22" ht="6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2:23" ht="14.25">
      <c r="B18" s="214" t="s">
        <v>22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</row>
    <row r="19" ht="5.25" customHeight="1"/>
    <row r="20" spans="2:23" ht="15.75">
      <c r="B20" s="230" t="s">
        <v>7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2"/>
    </row>
    <row r="22" spans="2:55" ht="42" customHeight="1">
      <c r="B22" s="217" t="s">
        <v>122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AC22" s="233" t="s">
        <v>50</v>
      </c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</row>
    <row r="23" spans="2:82" ht="14.25"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76"/>
      <c r="AC23" s="70" t="s">
        <v>51</v>
      </c>
      <c r="AD23" s="70" t="s">
        <v>93</v>
      </c>
      <c r="BL23" s="70" t="s">
        <v>51</v>
      </c>
      <c r="BM23" s="70" t="s">
        <v>93</v>
      </c>
      <c r="BQ23" s="70" t="s">
        <v>51</v>
      </c>
      <c r="BR23" s="70" t="s">
        <v>93</v>
      </c>
      <c r="CC23" s="70" t="s">
        <v>51</v>
      </c>
      <c r="CD23" s="70" t="s">
        <v>93</v>
      </c>
    </row>
    <row r="24" spans="17:85" ht="51.75" customHeight="1">
      <c r="Q24" s="77" t="s">
        <v>8</v>
      </c>
      <c r="R24" s="78"/>
      <c r="S24" s="77" t="s">
        <v>9</v>
      </c>
      <c r="T24" s="78"/>
      <c r="U24" s="68" t="s">
        <v>45</v>
      </c>
      <c r="V24" s="79"/>
      <c r="W24" s="77" t="s">
        <v>11</v>
      </c>
      <c r="AC24" s="204" t="s">
        <v>0</v>
      </c>
      <c r="AD24" s="204"/>
      <c r="AE24" s="204"/>
      <c r="AF24" s="204" t="s">
        <v>1</v>
      </c>
      <c r="AG24" s="204"/>
      <c r="AH24" s="204"/>
      <c r="AI24" s="204"/>
      <c r="AJ24" s="202" t="s">
        <v>33</v>
      </c>
      <c r="AK24" s="202"/>
      <c r="AL24" s="202"/>
      <c r="AM24" s="202"/>
      <c r="AN24" s="202" t="s">
        <v>2</v>
      </c>
      <c r="AO24" s="202"/>
      <c r="AP24" s="202"/>
      <c r="AQ24" s="202"/>
      <c r="AR24" s="202" t="s">
        <v>3</v>
      </c>
      <c r="AS24" s="202"/>
      <c r="AT24" s="202"/>
      <c r="AU24" s="202"/>
      <c r="AV24" s="205" t="s">
        <v>19</v>
      </c>
      <c r="AW24" s="206"/>
      <c r="AX24" s="206"/>
      <c r="AY24" s="207"/>
      <c r="AZ24" s="205" t="s">
        <v>20</v>
      </c>
      <c r="BA24" s="206"/>
      <c r="BB24" s="206"/>
      <c r="BC24" s="207"/>
      <c r="BL24" s="202" t="s">
        <v>28</v>
      </c>
      <c r="BM24" s="202" t="s">
        <v>29</v>
      </c>
      <c r="BN24" s="202" t="s">
        <v>25</v>
      </c>
      <c r="BO24" s="202" t="s">
        <v>30</v>
      </c>
      <c r="BP24" s="202" t="s">
        <v>6</v>
      </c>
      <c r="BQ24" s="204" t="s">
        <v>1</v>
      </c>
      <c r="BR24" s="204"/>
      <c r="BS24" s="204"/>
      <c r="BT24" s="202" t="s">
        <v>33</v>
      </c>
      <c r="BU24" s="202"/>
      <c r="BV24" s="202"/>
      <c r="BW24" s="202" t="s">
        <v>18</v>
      </c>
      <c r="BX24" s="202"/>
      <c r="BY24" s="202"/>
      <c r="BZ24" s="202" t="s">
        <v>3</v>
      </c>
      <c r="CA24" s="202"/>
      <c r="CB24" s="202"/>
      <c r="CC24" s="202" t="s">
        <v>19</v>
      </c>
      <c r="CD24" s="202"/>
      <c r="CE24" s="202"/>
      <c r="CF24" s="202"/>
      <c r="CG24" s="202" t="s">
        <v>20</v>
      </c>
    </row>
    <row r="25" spans="2:85" ht="6.75" customHeight="1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76"/>
      <c r="AC25" s="204"/>
      <c r="AD25" s="204"/>
      <c r="AE25" s="204"/>
      <c r="AF25" s="204"/>
      <c r="AG25" s="204"/>
      <c r="AH25" s="204"/>
      <c r="AI25" s="204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8"/>
      <c r="AW25" s="209"/>
      <c r="AX25" s="209"/>
      <c r="AY25" s="210"/>
      <c r="AZ25" s="208"/>
      <c r="BA25" s="209"/>
      <c r="BB25" s="209"/>
      <c r="BC25" s="210"/>
      <c r="BL25" s="202"/>
      <c r="BM25" s="202"/>
      <c r="BN25" s="202"/>
      <c r="BO25" s="202"/>
      <c r="BP25" s="202"/>
      <c r="BQ25" s="204"/>
      <c r="BR25" s="204"/>
      <c r="BS25" s="204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</row>
    <row r="26" spans="2:85" ht="41.25" customHeight="1">
      <c r="B26" s="125" t="s">
        <v>131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07"/>
      <c r="Q26" s="113"/>
      <c r="R26" s="108"/>
      <c r="S26" s="102" t="s">
        <v>10</v>
      </c>
      <c r="T26" s="108"/>
      <c r="U26" s="54" t="s">
        <v>23</v>
      </c>
      <c r="V26" s="109"/>
      <c r="W26" s="103"/>
      <c r="X26" s="85" t="s">
        <v>23</v>
      </c>
      <c r="Y26" s="86"/>
      <c r="Z26" s="86"/>
      <c r="AA26" s="86"/>
      <c r="AC26" s="204" t="s">
        <v>4</v>
      </c>
      <c r="AD26" s="204"/>
      <c r="AE26" s="204"/>
      <c r="AF26" s="204">
        <v>40</v>
      </c>
      <c r="AG26" s="204"/>
      <c r="AH26" s="204"/>
      <c r="AI26" s="204"/>
      <c r="AJ26" s="204">
        <v>20</v>
      </c>
      <c r="AK26" s="204"/>
      <c r="AL26" s="204"/>
      <c r="AM26" s="204"/>
      <c r="AN26" s="204">
        <v>20</v>
      </c>
      <c r="AO26" s="204"/>
      <c r="AP26" s="204"/>
      <c r="AQ26" s="204"/>
      <c r="AR26" s="204">
        <v>20</v>
      </c>
      <c r="AS26" s="204"/>
      <c r="AT26" s="204"/>
      <c r="AU26" s="204"/>
      <c r="AV26" s="211"/>
      <c r="AW26" s="212"/>
      <c r="AX26" s="212"/>
      <c r="AY26" s="213"/>
      <c r="AZ26" s="211"/>
      <c r="BA26" s="212"/>
      <c r="BB26" s="212"/>
      <c r="BC26" s="213"/>
      <c r="BD26" s="86"/>
      <c r="BF26" s="70" t="s">
        <v>10</v>
      </c>
      <c r="BL26" s="202"/>
      <c r="BM26" s="202"/>
      <c r="BN26" s="202"/>
      <c r="BO26" s="202"/>
      <c r="BP26" s="202"/>
      <c r="BQ26" s="87" t="s">
        <v>62</v>
      </c>
      <c r="BR26" s="87" t="s">
        <v>61</v>
      </c>
      <c r="BS26" s="87" t="s">
        <v>60</v>
      </c>
      <c r="BT26" s="87" t="s">
        <v>62</v>
      </c>
      <c r="BU26" s="87" t="s">
        <v>61</v>
      </c>
      <c r="BV26" s="87" t="s">
        <v>60</v>
      </c>
      <c r="BW26" s="87" t="s">
        <v>62</v>
      </c>
      <c r="BX26" s="87" t="s">
        <v>61</v>
      </c>
      <c r="BY26" s="87" t="s">
        <v>60</v>
      </c>
      <c r="BZ26" s="87" t="s">
        <v>62</v>
      </c>
      <c r="CA26" s="87" t="s">
        <v>61</v>
      </c>
      <c r="CB26" s="87" t="s">
        <v>60</v>
      </c>
      <c r="CC26" s="87" t="s">
        <v>62</v>
      </c>
      <c r="CD26" s="87" t="s">
        <v>61</v>
      </c>
      <c r="CE26" s="87" t="s">
        <v>60</v>
      </c>
      <c r="CF26" s="87" t="s">
        <v>40</v>
      </c>
      <c r="CG26" s="202"/>
    </row>
    <row r="27" spans="2:85" ht="29.25" customHeight="1">
      <c r="B27" s="125" t="s">
        <v>126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Q27" s="104"/>
      <c r="R27" s="81"/>
      <c r="S27" s="104" t="s">
        <v>10</v>
      </c>
      <c r="T27" s="82"/>
      <c r="U27" s="98" t="s">
        <v>23</v>
      </c>
      <c r="V27" s="83"/>
      <c r="W27" s="105"/>
      <c r="X27" s="85" t="s">
        <v>23</v>
      </c>
      <c r="Y27" s="86"/>
      <c r="Z27" s="86"/>
      <c r="AA27" s="86"/>
      <c r="AC27" s="200">
        <v>1</v>
      </c>
      <c r="AD27" s="201" t="s">
        <v>62</v>
      </c>
      <c r="AE27" s="201"/>
      <c r="AF27" s="198" t="s">
        <v>23</v>
      </c>
      <c r="AG27" s="198"/>
      <c r="AH27" s="198"/>
      <c r="AI27" s="198"/>
      <c r="AJ27" s="198" t="s">
        <v>23</v>
      </c>
      <c r="AK27" s="198"/>
      <c r="AL27" s="198"/>
      <c r="AM27" s="198"/>
      <c r="AN27" s="198" t="s">
        <v>23</v>
      </c>
      <c r="AO27" s="198"/>
      <c r="AP27" s="198"/>
      <c r="AQ27" s="198"/>
      <c r="AR27" s="198" t="s">
        <v>23</v>
      </c>
      <c r="AS27" s="198"/>
      <c r="AT27" s="198"/>
      <c r="AU27" s="198"/>
      <c r="AV27" s="198">
        <v>0</v>
      </c>
      <c r="AW27" s="198"/>
      <c r="AX27" s="198"/>
      <c r="AY27" s="198"/>
      <c r="AZ27" s="198" t="s">
        <v>23</v>
      </c>
      <c r="BA27" s="198"/>
      <c r="BB27" s="198"/>
      <c r="BC27" s="198"/>
      <c r="BD27" s="199">
        <v>1</v>
      </c>
      <c r="BF27" s="70" t="s">
        <v>12</v>
      </c>
      <c r="BL27" s="88" t="s">
        <v>93</v>
      </c>
      <c r="BM27" s="80" t="s">
        <v>77</v>
      </c>
      <c r="BN27" s="80" t="s">
        <v>94</v>
      </c>
      <c r="BO27" s="89">
        <v>40978</v>
      </c>
      <c r="BP27" s="80" t="s">
        <v>22</v>
      </c>
      <c r="BQ27" s="80" t="s">
        <v>23</v>
      </c>
      <c r="BR27" s="80" t="s">
        <v>23</v>
      </c>
      <c r="BS27" s="80">
        <v>40</v>
      </c>
      <c r="BT27" s="80" t="s">
        <v>23</v>
      </c>
      <c r="BU27" s="80" t="s">
        <v>23</v>
      </c>
      <c r="BV27" s="80">
        <v>20</v>
      </c>
      <c r="BW27" s="80" t="s">
        <v>23</v>
      </c>
      <c r="BX27" s="80">
        <v>20</v>
      </c>
      <c r="BY27" s="80" t="s">
        <v>23</v>
      </c>
      <c r="BZ27" s="80" t="s">
        <v>23</v>
      </c>
      <c r="CA27" s="80" t="s">
        <v>23</v>
      </c>
      <c r="CB27" s="80">
        <v>20</v>
      </c>
      <c r="CC27" s="80">
        <v>0</v>
      </c>
      <c r="CD27" s="80">
        <v>20</v>
      </c>
      <c r="CE27" s="80">
        <v>80</v>
      </c>
      <c r="CF27" s="80">
        <v>80</v>
      </c>
      <c r="CG27" s="90" t="s">
        <v>60</v>
      </c>
    </row>
    <row r="28" spans="2:56" ht="56.25" customHeight="1">
      <c r="B28" s="125" t="s">
        <v>127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Q28" s="80"/>
      <c r="R28" s="81"/>
      <c r="S28" s="80" t="s">
        <v>10</v>
      </c>
      <c r="T28" s="82"/>
      <c r="U28" s="54" t="s">
        <v>23</v>
      </c>
      <c r="V28" s="83"/>
      <c r="W28" s="84"/>
      <c r="X28" s="85" t="s">
        <v>23</v>
      </c>
      <c r="Y28" s="86"/>
      <c r="Z28" s="86"/>
      <c r="AA28" s="86"/>
      <c r="AC28" s="200"/>
      <c r="AD28" s="201"/>
      <c r="AE28" s="201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</row>
    <row r="29" spans="2:56" ht="29.25" customHeight="1"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Q29" s="80"/>
      <c r="R29" s="81"/>
      <c r="S29" s="80" t="s">
        <v>10</v>
      </c>
      <c r="T29" s="82"/>
      <c r="U29" s="54" t="s">
        <v>23</v>
      </c>
      <c r="V29" s="83"/>
      <c r="W29" s="84"/>
      <c r="X29" s="85" t="s">
        <v>23</v>
      </c>
      <c r="Y29" s="86"/>
      <c r="Z29" s="86"/>
      <c r="AA29" s="86"/>
      <c r="AC29" s="200">
        <v>2</v>
      </c>
      <c r="AD29" s="201" t="s">
        <v>61</v>
      </c>
      <c r="AE29" s="201"/>
      <c r="AF29" s="198" t="s">
        <v>23</v>
      </c>
      <c r="AG29" s="198"/>
      <c r="AH29" s="198"/>
      <c r="AI29" s="198"/>
      <c r="AJ29" s="198" t="s">
        <v>23</v>
      </c>
      <c r="AK29" s="198"/>
      <c r="AL29" s="198"/>
      <c r="AM29" s="198"/>
      <c r="AN29" s="198">
        <v>20</v>
      </c>
      <c r="AO29" s="198"/>
      <c r="AP29" s="198"/>
      <c r="AQ29" s="198"/>
      <c r="AR29" s="198" t="s">
        <v>23</v>
      </c>
      <c r="AS29" s="198"/>
      <c r="AT29" s="198"/>
      <c r="AU29" s="198"/>
      <c r="AV29" s="198">
        <v>20</v>
      </c>
      <c r="AW29" s="198"/>
      <c r="AX29" s="198"/>
      <c r="AY29" s="198"/>
      <c r="AZ29" s="198" t="s">
        <v>23</v>
      </c>
      <c r="BA29" s="198"/>
      <c r="BB29" s="198"/>
      <c r="BC29" s="198"/>
      <c r="BD29" s="199">
        <v>2</v>
      </c>
    </row>
    <row r="30" spans="2:56" ht="44.25" customHeight="1">
      <c r="B30" s="125" t="s">
        <v>129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Q30" s="80"/>
      <c r="R30" s="81"/>
      <c r="S30" s="80" t="s">
        <v>10</v>
      </c>
      <c r="T30" s="82"/>
      <c r="U30" s="54" t="s">
        <v>23</v>
      </c>
      <c r="V30" s="83"/>
      <c r="W30" s="84"/>
      <c r="X30" s="85" t="s">
        <v>23</v>
      </c>
      <c r="Y30" s="86"/>
      <c r="Z30" s="86"/>
      <c r="AA30" s="86"/>
      <c r="AC30" s="200"/>
      <c r="AD30" s="201"/>
      <c r="AE30" s="201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</row>
    <row r="31" spans="2:56" ht="47.25" customHeight="1">
      <c r="B31" s="125" t="s">
        <v>130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80" t="s">
        <v>10</v>
      </c>
      <c r="R31" s="81"/>
      <c r="S31" s="80"/>
      <c r="T31" s="82"/>
      <c r="U31" s="54" t="s">
        <v>23</v>
      </c>
      <c r="V31" s="83"/>
      <c r="W31" s="84" t="s">
        <v>96</v>
      </c>
      <c r="X31" s="85">
        <v>3</v>
      </c>
      <c r="Y31" s="86"/>
      <c r="Z31" s="86"/>
      <c r="AA31" s="86"/>
      <c r="AB31" s="86"/>
      <c r="AC31" s="200">
        <v>3</v>
      </c>
      <c r="AD31" s="201" t="s">
        <v>60</v>
      </c>
      <c r="AE31" s="201"/>
      <c r="AF31" s="198">
        <v>40</v>
      </c>
      <c r="AG31" s="198"/>
      <c r="AH31" s="198"/>
      <c r="AI31" s="198"/>
      <c r="AJ31" s="198">
        <v>20</v>
      </c>
      <c r="AK31" s="198"/>
      <c r="AL31" s="198"/>
      <c r="AM31" s="198"/>
      <c r="AN31" s="198" t="s">
        <v>23</v>
      </c>
      <c r="AO31" s="198"/>
      <c r="AP31" s="198"/>
      <c r="AQ31" s="198"/>
      <c r="AR31" s="198">
        <v>20</v>
      </c>
      <c r="AS31" s="198"/>
      <c r="AT31" s="198"/>
      <c r="AU31" s="198"/>
      <c r="AV31" s="198">
        <v>80</v>
      </c>
      <c r="AW31" s="198"/>
      <c r="AX31" s="198"/>
      <c r="AY31" s="198"/>
      <c r="AZ31" s="198" t="s">
        <v>60</v>
      </c>
      <c r="BA31" s="198"/>
      <c r="BB31" s="198"/>
      <c r="BC31" s="198"/>
      <c r="BD31" s="199">
        <v>3</v>
      </c>
    </row>
    <row r="32" spans="29:56" ht="27" customHeight="1">
      <c r="AC32" s="200"/>
      <c r="AD32" s="201"/>
      <c r="AE32" s="201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</row>
    <row r="33" spans="2:56" ht="27" customHeight="1">
      <c r="B33" s="115" t="s">
        <v>125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AC33" s="106"/>
      <c r="AD33" s="83"/>
      <c r="AE33" s="83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</row>
    <row r="34" spans="29:56" ht="27" customHeight="1">
      <c r="AC34" s="106"/>
      <c r="AD34" s="83"/>
      <c r="AE34" s="83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</row>
    <row r="35" spans="2:31" ht="15.75">
      <c r="B35" s="230" t="s">
        <v>34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AD35" s="91"/>
      <c r="AE35" s="91"/>
    </row>
    <row r="37" spans="2:23" ht="36" customHeight="1">
      <c r="B37" s="127" t="s">
        <v>119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9" spans="17:23" ht="27">
      <c r="Q39" s="77" t="s">
        <v>8</v>
      </c>
      <c r="R39" s="78"/>
      <c r="S39" s="77" t="s">
        <v>9</v>
      </c>
      <c r="T39" s="78"/>
      <c r="U39" s="68" t="s">
        <v>45</v>
      </c>
      <c r="V39" s="79"/>
      <c r="W39" s="77" t="s">
        <v>11</v>
      </c>
    </row>
    <row r="40" spans="17:23" ht="15">
      <c r="Q40" s="79"/>
      <c r="R40" s="79"/>
      <c r="S40" s="79"/>
      <c r="T40" s="79"/>
      <c r="U40" s="79"/>
      <c r="V40" s="79"/>
      <c r="W40" s="79"/>
    </row>
    <row r="41" spans="2:24" ht="27" customHeight="1">
      <c r="B41" s="195" t="s">
        <v>35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7"/>
      <c r="Q41" s="80"/>
      <c r="R41" s="81"/>
      <c r="S41" s="80"/>
      <c r="T41" s="82"/>
      <c r="U41" s="84" t="s">
        <v>23</v>
      </c>
      <c r="V41" s="83"/>
      <c r="W41" s="92"/>
      <c r="X41" s="85" t="s">
        <v>23</v>
      </c>
    </row>
    <row r="42" spans="2:24" ht="27" customHeight="1">
      <c r="B42" s="191" t="s">
        <v>58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Q42" s="80"/>
      <c r="R42" s="81"/>
      <c r="S42" s="80"/>
      <c r="T42" s="82"/>
      <c r="U42" s="84" t="s">
        <v>23</v>
      </c>
      <c r="V42" s="83"/>
      <c r="W42" s="92"/>
      <c r="X42" s="85" t="s">
        <v>23</v>
      </c>
    </row>
    <row r="43" spans="2:24" ht="27" customHeight="1">
      <c r="B43" s="191" t="s">
        <v>37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Q43" s="80" t="s">
        <v>10</v>
      </c>
      <c r="R43" s="81"/>
      <c r="S43" s="80"/>
      <c r="T43" s="82"/>
      <c r="U43" s="84" t="s">
        <v>23</v>
      </c>
      <c r="V43" s="83"/>
      <c r="W43" s="92">
        <v>48</v>
      </c>
      <c r="X43" s="85">
        <v>3</v>
      </c>
    </row>
    <row r="45" spans="2:23" ht="15.75">
      <c r="B45" s="230" t="s">
        <v>38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2"/>
    </row>
    <row r="47" spans="2:23" ht="46.5" customHeight="1">
      <c r="B47" s="153" t="s">
        <v>123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9" spans="17:23" ht="36" customHeight="1">
      <c r="Q49" s="77" t="s">
        <v>8</v>
      </c>
      <c r="R49" s="78"/>
      <c r="S49" s="77" t="s">
        <v>9</v>
      </c>
      <c r="T49" s="78"/>
      <c r="U49" s="68" t="s">
        <v>45</v>
      </c>
      <c r="V49" s="79"/>
      <c r="W49" s="77" t="s">
        <v>11</v>
      </c>
    </row>
    <row r="50" spans="17:23" ht="15">
      <c r="Q50" s="79"/>
      <c r="R50" s="79"/>
      <c r="S50" s="79"/>
      <c r="T50" s="79"/>
      <c r="U50" s="79"/>
      <c r="V50" s="79"/>
      <c r="W50" s="79"/>
    </row>
    <row r="51" spans="2:24" ht="23.25" customHeight="1">
      <c r="B51" s="195" t="s">
        <v>13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Q51" s="80"/>
      <c r="R51" s="81"/>
      <c r="S51" s="80" t="s">
        <v>10</v>
      </c>
      <c r="T51" s="82"/>
      <c r="U51" s="84" t="s">
        <v>23</v>
      </c>
      <c r="V51" s="83"/>
      <c r="W51" s="84"/>
      <c r="X51" s="85" t="s">
        <v>23</v>
      </c>
    </row>
    <row r="52" spans="2:24" ht="23.25" customHeight="1">
      <c r="B52" s="195" t="s">
        <v>14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Q52" s="80"/>
      <c r="R52" s="81"/>
      <c r="S52" s="80" t="s">
        <v>10</v>
      </c>
      <c r="T52" s="82"/>
      <c r="U52" s="84" t="s">
        <v>23</v>
      </c>
      <c r="V52" s="83"/>
      <c r="W52" s="84"/>
      <c r="X52" s="85" t="s">
        <v>23</v>
      </c>
    </row>
    <row r="53" spans="2:24" ht="23.25" customHeight="1">
      <c r="B53" s="191" t="s">
        <v>16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Q53" s="80" t="s">
        <v>10</v>
      </c>
      <c r="R53" s="81"/>
      <c r="S53" s="80"/>
      <c r="T53" s="82"/>
      <c r="U53" s="84" t="s">
        <v>23</v>
      </c>
      <c r="V53" s="83"/>
      <c r="W53" s="84" t="s">
        <v>95</v>
      </c>
      <c r="X53" s="85">
        <v>2</v>
      </c>
    </row>
    <row r="54" spans="2:24" ht="23.25" customHeight="1">
      <c r="B54" s="191" t="s">
        <v>15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Q54" s="80"/>
      <c r="R54" s="81"/>
      <c r="S54" s="80"/>
      <c r="T54" s="82"/>
      <c r="U54" s="84" t="s">
        <v>23</v>
      </c>
      <c r="V54" s="83"/>
      <c r="W54" s="84"/>
      <c r="X54" s="85" t="s">
        <v>23</v>
      </c>
    </row>
    <row r="56" spans="2:23" ht="15.75">
      <c r="B56" s="230" t="s">
        <v>17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2"/>
    </row>
    <row r="58" spans="2:23" ht="33" customHeight="1">
      <c r="B58" s="188" t="s">
        <v>116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60" spans="2:23" ht="36" customHeight="1">
      <c r="B60" s="153" t="s">
        <v>120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2" spans="17:23" ht="30" customHeight="1">
      <c r="Q62" s="77" t="s">
        <v>8</v>
      </c>
      <c r="R62" s="78"/>
      <c r="S62" s="77" t="s">
        <v>9</v>
      </c>
      <c r="T62" s="78"/>
      <c r="U62" s="68" t="s">
        <v>45</v>
      </c>
      <c r="V62" s="79"/>
      <c r="W62" s="77" t="s">
        <v>11</v>
      </c>
    </row>
    <row r="63" spans="17:22" ht="15">
      <c r="Q63" s="79"/>
      <c r="R63" s="79"/>
      <c r="S63" s="79"/>
      <c r="T63" s="79"/>
      <c r="U63" s="79"/>
      <c r="V63" s="79"/>
    </row>
    <row r="64" spans="2:24" ht="66.75" customHeight="1">
      <c r="B64" s="195" t="s">
        <v>39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7"/>
      <c r="Q64" s="80"/>
      <c r="R64" s="81"/>
      <c r="S64" s="80" t="s">
        <v>10</v>
      </c>
      <c r="T64" s="82"/>
      <c r="U64" s="84" t="s">
        <v>23</v>
      </c>
      <c r="V64" s="83"/>
      <c r="W64" s="84"/>
      <c r="X64" s="85" t="s">
        <v>23</v>
      </c>
    </row>
    <row r="65" spans="2:24" ht="45" customHeight="1">
      <c r="B65" s="191" t="s">
        <v>118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Q65" s="80"/>
      <c r="R65" s="81"/>
      <c r="S65" s="80" t="s">
        <v>10</v>
      </c>
      <c r="T65" s="82"/>
      <c r="U65" s="84"/>
      <c r="V65" s="83"/>
      <c r="W65" s="84"/>
      <c r="X65" s="85" t="s">
        <v>23</v>
      </c>
    </row>
    <row r="66" spans="2:24" ht="45" customHeight="1">
      <c r="B66" s="126" t="s">
        <v>124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Q66" s="80" t="s">
        <v>10</v>
      </c>
      <c r="R66" s="81"/>
      <c r="S66" s="80"/>
      <c r="T66" s="82"/>
      <c r="U66" s="84" t="s">
        <v>23</v>
      </c>
      <c r="V66" s="83"/>
      <c r="W66" s="84"/>
      <c r="X66" s="85">
        <v>3</v>
      </c>
    </row>
  </sheetData>
  <sheetProtection/>
  <mergeCells count="95">
    <mergeCell ref="B2:W2"/>
    <mergeCell ref="AE7:AF7"/>
    <mergeCell ref="B8:W8"/>
    <mergeCell ref="AE8:AF8"/>
    <mergeCell ref="B10:W10"/>
    <mergeCell ref="AE10:AF10"/>
    <mergeCell ref="B4:W4"/>
    <mergeCell ref="B12:I12"/>
    <mergeCell ref="J12:O12"/>
    <mergeCell ref="P12:W12"/>
    <mergeCell ref="AE12:AF12"/>
    <mergeCell ref="B14:I14"/>
    <mergeCell ref="J14:O14"/>
    <mergeCell ref="P14:W14"/>
    <mergeCell ref="B16:W16"/>
    <mergeCell ref="B18:W18"/>
    <mergeCell ref="B20:W20"/>
    <mergeCell ref="AC22:BC22"/>
    <mergeCell ref="B23:U23"/>
    <mergeCell ref="AZ24:BC26"/>
    <mergeCell ref="B22:W22"/>
    <mergeCell ref="AN26:AQ26"/>
    <mergeCell ref="AC24:AE25"/>
    <mergeCell ref="AF24:AI25"/>
    <mergeCell ref="BZ24:CB25"/>
    <mergeCell ref="CC24:CF25"/>
    <mergeCell ref="CG24:CG26"/>
    <mergeCell ref="AN27:AQ28"/>
    <mergeCell ref="BL24:BL26"/>
    <mergeCell ref="BM24:BM26"/>
    <mergeCell ref="BN24:BN26"/>
    <mergeCell ref="BO24:BO26"/>
    <mergeCell ref="BP24:BP26"/>
    <mergeCell ref="BQ24:BS25"/>
    <mergeCell ref="AJ24:AM25"/>
    <mergeCell ref="BT24:BV25"/>
    <mergeCell ref="BW24:BY25"/>
    <mergeCell ref="AN24:AQ25"/>
    <mergeCell ref="AR24:AU25"/>
    <mergeCell ref="AV24:AY26"/>
    <mergeCell ref="AR26:AU26"/>
    <mergeCell ref="B27:O27"/>
    <mergeCell ref="AC27:AC28"/>
    <mergeCell ref="AD27:AE28"/>
    <mergeCell ref="AF27:AI28"/>
    <mergeCell ref="AJ27:AM28"/>
    <mergeCell ref="B25:U25"/>
    <mergeCell ref="B26:O26"/>
    <mergeCell ref="AC26:AE26"/>
    <mergeCell ref="AF26:AI26"/>
    <mergeCell ref="AJ26:AM26"/>
    <mergeCell ref="BD29:BD30"/>
    <mergeCell ref="AR27:AU28"/>
    <mergeCell ref="AV27:AY28"/>
    <mergeCell ref="AZ27:BC28"/>
    <mergeCell ref="BD27:BD28"/>
    <mergeCell ref="B28:O28"/>
    <mergeCell ref="B29:O29"/>
    <mergeCell ref="AC29:AC30"/>
    <mergeCell ref="AD29:AE30"/>
    <mergeCell ref="AF29:AI30"/>
    <mergeCell ref="AN29:AQ30"/>
    <mergeCell ref="AR29:AU30"/>
    <mergeCell ref="AJ29:AM30"/>
    <mergeCell ref="AV29:AY30"/>
    <mergeCell ref="AZ29:BC30"/>
    <mergeCell ref="AR31:AU32"/>
    <mergeCell ref="AV31:AY32"/>
    <mergeCell ref="AZ31:BC32"/>
    <mergeCell ref="BD31:BD32"/>
    <mergeCell ref="B35:W35"/>
    <mergeCell ref="B41:O41"/>
    <mergeCell ref="B31:O31"/>
    <mergeCell ref="AC31:AC32"/>
    <mergeCell ref="AD31:AE32"/>
    <mergeCell ref="AF31:AI32"/>
    <mergeCell ref="AJ31:AM32"/>
    <mergeCell ref="AN31:AQ32"/>
    <mergeCell ref="B37:W37"/>
    <mergeCell ref="B30:O30"/>
    <mergeCell ref="B66:O66"/>
    <mergeCell ref="B53:O53"/>
    <mergeCell ref="B54:O54"/>
    <mergeCell ref="B56:W56"/>
    <mergeCell ref="B64:O64"/>
    <mergeCell ref="B47:W47"/>
    <mergeCell ref="B60:W60"/>
    <mergeCell ref="B33:W33"/>
    <mergeCell ref="B65:O65"/>
    <mergeCell ref="B58:W58"/>
    <mergeCell ref="B42:O42"/>
    <mergeCell ref="B43:O43"/>
    <mergeCell ref="B45:W45"/>
    <mergeCell ref="B51:O51"/>
    <mergeCell ref="B52:O52"/>
  </mergeCells>
  <conditionalFormatting sqref="AN29 AN31 AR31 AR27 AV29 AV31 AZ29 AZ31 BD29 BD31 AF27 AF29 AF31 U41:W43 AJ27 AJ29 AJ31 AN27 U64:W66 AR29 AV27 AZ27 BD27 U24 U39 U49 U62 U51:W54 U26:W31">
    <cfRule type="cellIs" priority="15" dxfId="226" operator="equal">
      <formula>$BF$27</formula>
    </cfRule>
  </conditionalFormatting>
  <dataValidations count="1">
    <dataValidation type="list" allowBlank="1" showInputMessage="1" showErrorMessage="1" error="DEBE MARCAR SOLO CON UNA X MAYUSCULA" sqref="S64:T66 S26:T31 Q41:Q43 S41:T43 S51:T54 Q51:Q54 Q64:Q66 Q26:Q31">
      <formula1>$BF$26</formula1>
    </dataValidation>
  </dataValidations>
  <printOptions/>
  <pageMargins left="0.7" right="0.7" top="0.75" bottom="0.75" header="0.3" footer="0.3"/>
  <pageSetup horizontalDpi="600" verticalDpi="600" orientation="portrait" scale="55" r:id="rId1"/>
  <colBreaks count="2" manualBreakCount="2">
    <brk id="68" min="22" max="26" man="1"/>
    <brk id="77" min="22" max="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CG66"/>
  <sheetViews>
    <sheetView view="pageBreakPreview" zoomScale="70" zoomScaleNormal="30" zoomScaleSheetLayoutView="70" zoomScalePageLayoutView="0" workbookViewId="0" topLeftCell="A10">
      <selection activeCell="B26" sqref="B26:O31"/>
    </sheetView>
  </sheetViews>
  <sheetFormatPr defaultColWidth="11.421875" defaultRowHeight="15"/>
  <cols>
    <col min="1" max="17" width="4.28125" style="70" customWidth="1"/>
    <col min="18" max="18" width="1.1484375" style="70" customWidth="1"/>
    <col min="19" max="19" width="4.28125" style="70" customWidth="1"/>
    <col min="20" max="20" width="1.57421875" style="70" customWidth="1"/>
    <col min="21" max="21" width="7.8515625" style="70" customWidth="1"/>
    <col min="22" max="22" width="1.7109375" style="70" customWidth="1"/>
    <col min="23" max="23" width="15.140625" style="70" customWidth="1"/>
    <col min="24" max="24" width="11.28125" style="69" hidden="1" customWidth="1"/>
    <col min="25" max="26" width="11.28125" style="70" hidden="1" customWidth="1"/>
    <col min="27" max="27" width="3.140625" style="70" customWidth="1"/>
    <col min="28" max="29" width="4.7109375" style="70" customWidth="1"/>
    <col min="30" max="30" width="4.57421875" style="70" customWidth="1"/>
    <col min="31" max="31" width="10.57421875" style="70" customWidth="1"/>
    <col min="32" max="41" width="4.7109375" style="70" customWidth="1"/>
    <col min="42" max="52" width="4.00390625" style="70" customWidth="1"/>
    <col min="53" max="54" width="5.8515625" style="70" customWidth="1"/>
    <col min="55" max="56" width="4.00390625" style="70" customWidth="1"/>
    <col min="57" max="62" width="4.28125" style="70" hidden="1" customWidth="1"/>
    <col min="63" max="63" width="4.28125" style="70" customWidth="1"/>
    <col min="64" max="64" width="31.57421875" style="70" customWidth="1"/>
    <col min="65" max="66" width="29.7109375" style="70" customWidth="1"/>
    <col min="67" max="67" width="19.28125" style="70" customWidth="1"/>
    <col min="68" max="68" width="28.7109375" style="70" customWidth="1"/>
    <col min="69" max="72" width="15.421875" style="70" customWidth="1"/>
    <col min="73" max="73" width="20.140625" style="70" customWidth="1"/>
    <col min="74" max="75" width="15.421875" style="70" customWidth="1"/>
    <col min="76" max="76" width="20.57421875" style="70" customWidth="1"/>
    <col min="77" max="80" width="15.421875" style="70" customWidth="1"/>
    <col min="81" max="84" width="18.7109375" style="70" customWidth="1"/>
    <col min="85" max="85" width="29.140625" style="70" customWidth="1"/>
    <col min="86" max="16384" width="11.421875" style="70" customWidth="1"/>
  </cols>
  <sheetData>
    <row r="2" spans="2:23" ht="15">
      <c r="B2" s="190" t="s">
        <v>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2:23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2:23" ht="111" customHeigh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6" ht="14.25">
      <c r="B6" s="70" t="s">
        <v>46</v>
      </c>
    </row>
    <row r="7" spans="31:32" ht="14.25">
      <c r="AE7" s="221"/>
      <c r="AF7" s="221"/>
    </row>
    <row r="8" spans="2:32" ht="15.75">
      <c r="B8" s="192" t="s">
        <v>28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AE8" s="221"/>
      <c r="AF8" s="221"/>
    </row>
    <row r="9" spans="31:32" ht="6" customHeight="1">
      <c r="AE9" s="72"/>
      <c r="AF9" s="72"/>
    </row>
    <row r="10" spans="2:32" ht="14.25">
      <c r="B10" s="214" t="s">
        <v>97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AE10" s="221"/>
      <c r="AF10" s="221"/>
    </row>
    <row r="11" spans="31:32" ht="5.25" customHeight="1">
      <c r="AE11" s="72"/>
      <c r="AF11" s="72"/>
    </row>
    <row r="12" spans="2:32" ht="26.25" customHeight="1">
      <c r="B12" s="226" t="s">
        <v>29</v>
      </c>
      <c r="C12" s="226"/>
      <c r="D12" s="226"/>
      <c r="E12" s="226"/>
      <c r="F12" s="226"/>
      <c r="G12" s="226"/>
      <c r="H12" s="226"/>
      <c r="I12" s="226"/>
      <c r="J12" s="226" t="s">
        <v>25</v>
      </c>
      <c r="K12" s="226"/>
      <c r="L12" s="226"/>
      <c r="M12" s="226"/>
      <c r="N12" s="226"/>
      <c r="O12" s="227"/>
      <c r="P12" s="227" t="s">
        <v>30</v>
      </c>
      <c r="Q12" s="228"/>
      <c r="R12" s="228"/>
      <c r="S12" s="228"/>
      <c r="T12" s="228"/>
      <c r="U12" s="228"/>
      <c r="V12" s="228"/>
      <c r="W12" s="229"/>
      <c r="AE12" s="221"/>
      <c r="AF12" s="221"/>
    </row>
    <row r="13" ht="4.5" customHeight="1"/>
    <row r="14" spans="2:23" ht="29.25" customHeight="1">
      <c r="B14" s="222" t="s">
        <v>98</v>
      </c>
      <c r="C14" s="222"/>
      <c r="D14" s="222"/>
      <c r="E14" s="222"/>
      <c r="F14" s="222"/>
      <c r="G14" s="222"/>
      <c r="H14" s="222"/>
      <c r="I14" s="222"/>
      <c r="J14" s="222" t="s">
        <v>99</v>
      </c>
      <c r="K14" s="222"/>
      <c r="L14" s="222"/>
      <c r="M14" s="222">
        <v>40978</v>
      </c>
      <c r="N14" s="222"/>
      <c r="O14" s="218"/>
      <c r="P14" s="223">
        <v>40978</v>
      </c>
      <c r="Q14" s="224"/>
      <c r="R14" s="224"/>
      <c r="S14" s="224"/>
      <c r="T14" s="224"/>
      <c r="U14" s="224"/>
      <c r="V14" s="224"/>
      <c r="W14" s="225"/>
    </row>
    <row r="15" ht="5.25" customHeight="1"/>
    <row r="16" spans="2:23" ht="15.75">
      <c r="B16" s="230" t="s">
        <v>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2"/>
    </row>
    <row r="17" spans="2:22" ht="6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2:23" ht="14.25">
      <c r="B18" s="214" t="s">
        <v>22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</row>
    <row r="19" ht="5.25" customHeight="1"/>
    <row r="20" spans="2:23" ht="15.75">
      <c r="B20" s="230" t="s">
        <v>7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2"/>
    </row>
    <row r="22" spans="2:55" ht="37.5" customHeight="1">
      <c r="B22" s="217" t="s">
        <v>122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AC22" s="233" t="s">
        <v>50</v>
      </c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</row>
    <row r="23" spans="2:82" ht="14.25"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76"/>
      <c r="AC23" s="70" t="s">
        <v>51</v>
      </c>
      <c r="AD23" s="70" t="s">
        <v>97</v>
      </c>
      <c r="BL23" s="70" t="s">
        <v>51</v>
      </c>
      <c r="BM23" s="70" t="s">
        <v>97</v>
      </c>
      <c r="BQ23" s="70" t="s">
        <v>51</v>
      </c>
      <c r="BR23" s="70" t="s">
        <v>97</v>
      </c>
      <c r="CC23" s="70" t="s">
        <v>51</v>
      </c>
      <c r="CD23" s="70" t="s">
        <v>97</v>
      </c>
    </row>
    <row r="24" spans="17:85" ht="51.75" customHeight="1">
      <c r="Q24" s="77" t="s">
        <v>8</v>
      </c>
      <c r="R24" s="78"/>
      <c r="S24" s="77" t="s">
        <v>9</v>
      </c>
      <c r="T24" s="78"/>
      <c r="U24" s="68" t="s">
        <v>45</v>
      </c>
      <c r="V24" s="79"/>
      <c r="W24" s="77" t="s">
        <v>11</v>
      </c>
      <c r="AC24" s="204" t="s">
        <v>0</v>
      </c>
      <c r="AD24" s="204"/>
      <c r="AE24" s="204"/>
      <c r="AF24" s="204" t="s">
        <v>1</v>
      </c>
      <c r="AG24" s="204"/>
      <c r="AH24" s="204"/>
      <c r="AI24" s="204"/>
      <c r="AJ24" s="202" t="s">
        <v>33</v>
      </c>
      <c r="AK24" s="202"/>
      <c r="AL24" s="202"/>
      <c r="AM24" s="202"/>
      <c r="AN24" s="202" t="s">
        <v>2</v>
      </c>
      <c r="AO24" s="202"/>
      <c r="AP24" s="202"/>
      <c r="AQ24" s="202"/>
      <c r="AR24" s="202" t="s">
        <v>3</v>
      </c>
      <c r="AS24" s="202"/>
      <c r="AT24" s="202"/>
      <c r="AU24" s="202"/>
      <c r="AV24" s="205" t="s">
        <v>19</v>
      </c>
      <c r="AW24" s="206"/>
      <c r="AX24" s="206"/>
      <c r="AY24" s="207"/>
      <c r="AZ24" s="205" t="s">
        <v>20</v>
      </c>
      <c r="BA24" s="206"/>
      <c r="BB24" s="206"/>
      <c r="BC24" s="207"/>
      <c r="BL24" s="202" t="s">
        <v>28</v>
      </c>
      <c r="BM24" s="202" t="s">
        <v>29</v>
      </c>
      <c r="BN24" s="202" t="s">
        <v>25</v>
      </c>
      <c r="BO24" s="202" t="s">
        <v>30</v>
      </c>
      <c r="BP24" s="202" t="s">
        <v>6</v>
      </c>
      <c r="BQ24" s="204" t="s">
        <v>1</v>
      </c>
      <c r="BR24" s="204"/>
      <c r="BS24" s="204"/>
      <c r="BT24" s="202" t="s">
        <v>33</v>
      </c>
      <c r="BU24" s="202"/>
      <c r="BV24" s="202"/>
      <c r="BW24" s="202" t="s">
        <v>18</v>
      </c>
      <c r="BX24" s="202"/>
      <c r="BY24" s="202"/>
      <c r="BZ24" s="202" t="s">
        <v>3</v>
      </c>
      <c r="CA24" s="202"/>
      <c r="CB24" s="202"/>
      <c r="CC24" s="202" t="s">
        <v>19</v>
      </c>
      <c r="CD24" s="202"/>
      <c r="CE24" s="202"/>
      <c r="CF24" s="202"/>
      <c r="CG24" s="202" t="s">
        <v>20</v>
      </c>
    </row>
    <row r="25" spans="2:85" ht="6.75" customHeight="1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76"/>
      <c r="AC25" s="204"/>
      <c r="AD25" s="204"/>
      <c r="AE25" s="204"/>
      <c r="AF25" s="204"/>
      <c r="AG25" s="204"/>
      <c r="AH25" s="204"/>
      <c r="AI25" s="204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8"/>
      <c r="AW25" s="209"/>
      <c r="AX25" s="209"/>
      <c r="AY25" s="210"/>
      <c r="AZ25" s="208"/>
      <c r="BA25" s="209"/>
      <c r="BB25" s="209"/>
      <c r="BC25" s="210"/>
      <c r="BL25" s="202"/>
      <c r="BM25" s="202"/>
      <c r="BN25" s="202"/>
      <c r="BO25" s="202"/>
      <c r="BP25" s="202"/>
      <c r="BQ25" s="204"/>
      <c r="BR25" s="204"/>
      <c r="BS25" s="204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</row>
    <row r="26" spans="2:85" ht="29.25" customHeight="1">
      <c r="B26" s="125" t="s">
        <v>131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07"/>
      <c r="Q26" s="113"/>
      <c r="R26" s="108"/>
      <c r="S26" s="113" t="s">
        <v>10</v>
      </c>
      <c r="T26" s="108"/>
      <c r="U26" s="54" t="s">
        <v>23</v>
      </c>
      <c r="V26" s="109"/>
      <c r="W26" s="84"/>
      <c r="X26" s="85" t="s">
        <v>23</v>
      </c>
      <c r="Y26" s="86"/>
      <c r="Z26" s="86"/>
      <c r="AA26" s="86"/>
      <c r="AC26" s="204" t="s">
        <v>4</v>
      </c>
      <c r="AD26" s="204"/>
      <c r="AE26" s="204"/>
      <c r="AF26" s="204">
        <v>40</v>
      </c>
      <c r="AG26" s="204"/>
      <c r="AH26" s="204"/>
      <c r="AI26" s="204"/>
      <c r="AJ26" s="204">
        <v>20</v>
      </c>
      <c r="AK26" s="204"/>
      <c r="AL26" s="204"/>
      <c r="AM26" s="204"/>
      <c r="AN26" s="204">
        <v>20</v>
      </c>
      <c r="AO26" s="204"/>
      <c r="AP26" s="204"/>
      <c r="AQ26" s="204"/>
      <c r="AR26" s="204">
        <v>20</v>
      </c>
      <c r="AS26" s="204"/>
      <c r="AT26" s="204"/>
      <c r="AU26" s="204"/>
      <c r="AV26" s="211"/>
      <c r="AW26" s="212"/>
      <c r="AX26" s="212"/>
      <c r="AY26" s="213"/>
      <c r="AZ26" s="211"/>
      <c r="BA26" s="212"/>
      <c r="BB26" s="212"/>
      <c r="BC26" s="213"/>
      <c r="BD26" s="86"/>
      <c r="BF26" s="70" t="s">
        <v>10</v>
      </c>
      <c r="BL26" s="202"/>
      <c r="BM26" s="202"/>
      <c r="BN26" s="202"/>
      <c r="BO26" s="202"/>
      <c r="BP26" s="202"/>
      <c r="BQ26" s="87" t="s">
        <v>62</v>
      </c>
      <c r="BR26" s="87" t="s">
        <v>61</v>
      </c>
      <c r="BS26" s="87" t="s">
        <v>60</v>
      </c>
      <c r="BT26" s="87" t="s">
        <v>62</v>
      </c>
      <c r="BU26" s="87" t="s">
        <v>61</v>
      </c>
      <c r="BV26" s="87" t="s">
        <v>60</v>
      </c>
      <c r="BW26" s="87" t="s">
        <v>62</v>
      </c>
      <c r="BX26" s="87" t="s">
        <v>61</v>
      </c>
      <c r="BY26" s="87" t="s">
        <v>60</v>
      </c>
      <c r="BZ26" s="87" t="s">
        <v>62</v>
      </c>
      <c r="CA26" s="87" t="s">
        <v>61</v>
      </c>
      <c r="CB26" s="87" t="s">
        <v>60</v>
      </c>
      <c r="CC26" s="87" t="s">
        <v>62</v>
      </c>
      <c r="CD26" s="87" t="s">
        <v>61</v>
      </c>
      <c r="CE26" s="87" t="s">
        <v>60</v>
      </c>
      <c r="CF26" s="87" t="s">
        <v>40</v>
      </c>
      <c r="CG26" s="202"/>
    </row>
    <row r="27" spans="2:85" ht="29.25" customHeight="1">
      <c r="B27" s="125" t="s">
        <v>126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Q27" s="104"/>
      <c r="R27" s="81"/>
      <c r="S27" s="104" t="s">
        <v>10</v>
      </c>
      <c r="T27" s="82"/>
      <c r="U27" s="98" t="s">
        <v>23</v>
      </c>
      <c r="V27" s="83"/>
      <c r="W27" s="105"/>
      <c r="X27" s="85" t="s">
        <v>23</v>
      </c>
      <c r="Y27" s="86"/>
      <c r="Z27" s="86"/>
      <c r="AA27" s="86"/>
      <c r="AC27" s="200">
        <v>1</v>
      </c>
      <c r="AD27" s="201" t="s">
        <v>62</v>
      </c>
      <c r="AE27" s="201"/>
      <c r="AF27" s="198" t="s">
        <v>23</v>
      </c>
      <c r="AG27" s="198"/>
      <c r="AH27" s="198"/>
      <c r="AI27" s="198"/>
      <c r="AJ27" s="198" t="s">
        <v>23</v>
      </c>
      <c r="AK27" s="198"/>
      <c r="AL27" s="198"/>
      <c r="AM27" s="198"/>
      <c r="AN27" s="198" t="s">
        <v>23</v>
      </c>
      <c r="AO27" s="198"/>
      <c r="AP27" s="198"/>
      <c r="AQ27" s="198"/>
      <c r="AR27" s="198" t="s">
        <v>23</v>
      </c>
      <c r="AS27" s="198"/>
      <c r="AT27" s="198"/>
      <c r="AU27" s="198"/>
      <c r="AV27" s="198">
        <v>0</v>
      </c>
      <c r="AW27" s="198"/>
      <c r="AX27" s="198"/>
      <c r="AY27" s="198"/>
      <c r="AZ27" s="198" t="s">
        <v>23</v>
      </c>
      <c r="BA27" s="198"/>
      <c r="BB27" s="198"/>
      <c r="BC27" s="198"/>
      <c r="BD27" s="199">
        <v>1</v>
      </c>
      <c r="BF27" s="70" t="s">
        <v>12</v>
      </c>
      <c r="BL27" s="88" t="s">
        <v>97</v>
      </c>
      <c r="BM27" s="80" t="s">
        <v>98</v>
      </c>
      <c r="BN27" s="80" t="s">
        <v>99</v>
      </c>
      <c r="BO27" s="89">
        <v>40978</v>
      </c>
      <c r="BP27" s="80" t="s">
        <v>22</v>
      </c>
      <c r="BQ27" s="80" t="s">
        <v>23</v>
      </c>
      <c r="BR27" s="80" t="s">
        <v>23</v>
      </c>
      <c r="BS27" s="80">
        <v>40</v>
      </c>
      <c r="BT27" s="80" t="s">
        <v>23</v>
      </c>
      <c r="BU27" s="80">
        <v>20</v>
      </c>
      <c r="BV27" s="80" t="s">
        <v>23</v>
      </c>
      <c r="BW27" s="80" t="s">
        <v>23</v>
      </c>
      <c r="BX27" s="80">
        <v>20</v>
      </c>
      <c r="BY27" s="80" t="s">
        <v>23</v>
      </c>
      <c r="BZ27" s="80" t="s">
        <v>23</v>
      </c>
      <c r="CA27" s="80" t="s">
        <v>23</v>
      </c>
      <c r="CB27" s="80">
        <v>20</v>
      </c>
      <c r="CC27" s="80">
        <v>0</v>
      </c>
      <c r="CD27" s="80">
        <v>40</v>
      </c>
      <c r="CE27" s="80">
        <v>60</v>
      </c>
      <c r="CF27" s="80">
        <v>60</v>
      </c>
      <c r="CG27" s="90" t="s">
        <v>60</v>
      </c>
    </row>
    <row r="28" spans="2:56" ht="56.25" customHeight="1">
      <c r="B28" s="125" t="s">
        <v>127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Q28" s="80"/>
      <c r="R28" s="81"/>
      <c r="S28" s="80" t="s">
        <v>10</v>
      </c>
      <c r="T28" s="82"/>
      <c r="U28" s="54" t="s">
        <v>23</v>
      </c>
      <c r="V28" s="83"/>
      <c r="W28" s="84"/>
      <c r="X28" s="85" t="s">
        <v>23</v>
      </c>
      <c r="Y28" s="86"/>
      <c r="Z28" s="86"/>
      <c r="AA28" s="86"/>
      <c r="AC28" s="200"/>
      <c r="AD28" s="201"/>
      <c r="AE28" s="201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</row>
    <row r="29" spans="2:56" ht="29.25" customHeight="1"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Q29" s="80"/>
      <c r="R29" s="81"/>
      <c r="S29" s="80" t="s">
        <v>10</v>
      </c>
      <c r="T29" s="82"/>
      <c r="U29" s="54" t="s">
        <v>23</v>
      </c>
      <c r="V29" s="83"/>
      <c r="W29" s="84"/>
      <c r="X29" s="85" t="s">
        <v>23</v>
      </c>
      <c r="Y29" s="86"/>
      <c r="Z29" s="86"/>
      <c r="AA29" s="86"/>
      <c r="AC29" s="200">
        <v>2</v>
      </c>
      <c r="AD29" s="201" t="s">
        <v>61</v>
      </c>
      <c r="AE29" s="201"/>
      <c r="AF29" s="198" t="s">
        <v>23</v>
      </c>
      <c r="AG29" s="198"/>
      <c r="AH29" s="198"/>
      <c r="AI29" s="198"/>
      <c r="AJ29" s="198">
        <v>20</v>
      </c>
      <c r="AK29" s="198"/>
      <c r="AL29" s="198"/>
      <c r="AM29" s="198"/>
      <c r="AN29" s="198">
        <v>20</v>
      </c>
      <c r="AO29" s="198"/>
      <c r="AP29" s="198"/>
      <c r="AQ29" s="198"/>
      <c r="AR29" s="198" t="s">
        <v>23</v>
      </c>
      <c r="AS29" s="198"/>
      <c r="AT29" s="198"/>
      <c r="AU29" s="198"/>
      <c r="AV29" s="198">
        <v>40</v>
      </c>
      <c r="AW29" s="198"/>
      <c r="AX29" s="198"/>
      <c r="AY29" s="198"/>
      <c r="AZ29" s="198" t="s">
        <v>23</v>
      </c>
      <c r="BA29" s="198"/>
      <c r="BB29" s="198"/>
      <c r="BC29" s="198"/>
      <c r="BD29" s="199">
        <v>2</v>
      </c>
    </row>
    <row r="30" spans="2:56" ht="44.25" customHeight="1">
      <c r="B30" s="125" t="s">
        <v>129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Q30" s="80"/>
      <c r="R30" s="81"/>
      <c r="S30" s="80" t="s">
        <v>10</v>
      </c>
      <c r="T30" s="82"/>
      <c r="U30" s="54" t="s">
        <v>23</v>
      </c>
      <c r="V30" s="83"/>
      <c r="W30" s="84"/>
      <c r="X30" s="85" t="s">
        <v>23</v>
      </c>
      <c r="Y30" s="86"/>
      <c r="Z30" s="86"/>
      <c r="AA30" s="86"/>
      <c r="AC30" s="200"/>
      <c r="AD30" s="201"/>
      <c r="AE30" s="201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</row>
    <row r="31" spans="2:56" ht="47.25" customHeight="1">
      <c r="B31" s="125" t="s">
        <v>130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80" t="s">
        <v>10</v>
      </c>
      <c r="R31" s="81"/>
      <c r="S31" s="80"/>
      <c r="T31" s="82"/>
      <c r="U31" s="54" t="s">
        <v>23</v>
      </c>
      <c r="V31" s="83"/>
      <c r="W31" s="84" t="s">
        <v>96</v>
      </c>
      <c r="X31" s="85">
        <v>3</v>
      </c>
      <c r="Y31" s="86"/>
      <c r="Z31" s="86"/>
      <c r="AA31" s="86"/>
      <c r="AB31" s="86"/>
      <c r="AC31" s="200">
        <v>3</v>
      </c>
      <c r="AD31" s="201" t="s">
        <v>60</v>
      </c>
      <c r="AE31" s="201"/>
      <c r="AF31" s="198">
        <v>40</v>
      </c>
      <c r="AG31" s="198"/>
      <c r="AH31" s="198"/>
      <c r="AI31" s="198"/>
      <c r="AJ31" s="198" t="s">
        <v>23</v>
      </c>
      <c r="AK31" s="198"/>
      <c r="AL31" s="198"/>
      <c r="AM31" s="198"/>
      <c r="AN31" s="198" t="s">
        <v>23</v>
      </c>
      <c r="AO31" s="198"/>
      <c r="AP31" s="198"/>
      <c r="AQ31" s="198"/>
      <c r="AR31" s="198">
        <v>20</v>
      </c>
      <c r="AS31" s="198"/>
      <c r="AT31" s="198"/>
      <c r="AU31" s="198"/>
      <c r="AV31" s="198">
        <v>60</v>
      </c>
      <c r="AW31" s="198"/>
      <c r="AX31" s="198"/>
      <c r="AY31" s="198"/>
      <c r="AZ31" s="198" t="s">
        <v>60</v>
      </c>
      <c r="BA31" s="198"/>
      <c r="BB31" s="198"/>
      <c r="BC31" s="198"/>
      <c r="BD31" s="199">
        <v>3</v>
      </c>
    </row>
    <row r="32" spans="29:56" ht="27" customHeight="1">
      <c r="AC32" s="200"/>
      <c r="AD32" s="201"/>
      <c r="AE32" s="201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</row>
    <row r="33" spans="2:56" ht="27" customHeight="1">
      <c r="B33" s="115" t="s">
        <v>125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AC33" s="106"/>
      <c r="AD33" s="83"/>
      <c r="AE33" s="83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</row>
    <row r="34" spans="29:56" ht="27" customHeight="1">
      <c r="AC34" s="106"/>
      <c r="AD34" s="83"/>
      <c r="AE34" s="83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</row>
    <row r="35" spans="2:31" ht="15.75">
      <c r="B35" s="230" t="s">
        <v>34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AD35" s="91"/>
      <c r="AE35" s="91"/>
    </row>
    <row r="37" spans="2:23" ht="36.75" customHeight="1">
      <c r="B37" s="127" t="s">
        <v>119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9" spans="17:23" ht="27">
      <c r="Q39" s="77" t="s">
        <v>8</v>
      </c>
      <c r="R39" s="78"/>
      <c r="S39" s="77" t="s">
        <v>9</v>
      </c>
      <c r="T39" s="78"/>
      <c r="U39" s="68" t="s">
        <v>45</v>
      </c>
      <c r="V39" s="79"/>
      <c r="W39" s="77" t="s">
        <v>11</v>
      </c>
    </row>
    <row r="40" spans="17:23" ht="15">
      <c r="Q40" s="79"/>
      <c r="R40" s="79"/>
      <c r="S40" s="79"/>
      <c r="T40" s="79"/>
      <c r="U40" s="79"/>
      <c r="V40" s="79"/>
      <c r="W40" s="79"/>
    </row>
    <row r="41" spans="2:24" ht="27" customHeight="1">
      <c r="B41" s="195" t="s">
        <v>35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7"/>
      <c r="Q41" s="80"/>
      <c r="R41" s="81"/>
      <c r="S41" s="80"/>
      <c r="T41" s="82"/>
      <c r="U41" s="84" t="s">
        <v>23</v>
      </c>
      <c r="V41" s="83"/>
      <c r="W41" s="92"/>
      <c r="X41" s="85" t="s">
        <v>23</v>
      </c>
    </row>
    <row r="42" spans="2:24" ht="27" customHeight="1">
      <c r="B42" s="191" t="s">
        <v>58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Q42" s="80" t="s">
        <v>10</v>
      </c>
      <c r="R42" s="81"/>
      <c r="S42" s="80"/>
      <c r="T42" s="82"/>
      <c r="U42" s="84" t="s">
        <v>23</v>
      </c>
      <c r="V42" s="83"/>
      <c r="W42" s="92">
        <v>222</v>
      </c>
      <c r="X42" s="85">
        <v>2</v>
      </c>
    </row>
    <row r="43" spans="2:24" ht="27" customHeight="1">
      <c r="B43" s="191" t="s">
        <v>37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Q43" s="80"/>
      <c r="R43" s="81"/>
      <c r="S43" s="80"/>
      <c r="T43" s="82"/>
      <c r="U43" s="84" t="s">
        <v>23</v>
      </c>
      <c r="V43" s="83"/>
      <c r="W43" s="92"/>
      <c r="X43" s="85" t="s">
        <v>23</v>
      </c>
    </row>
    <row r="45" spans="2:23" ht="15.75">
      <c r="B45" s="230" t="s">
        <v>38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2"/>
    </row>
    <row r="47" spans="2:23" ht="33.75" customHeight="1">
      <c r="B47" s="153" t="s">
        <v>123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9" spans="17:23" ht="36" customHeight="1">
      <c r="Q49" s="77" t="s">
        <v>8</v>
      </c>
      <c r="R49" s="78"/>
      <c r="S49" s="77" t="s">
        <v>9</v>
      </c>
      <c r="T49" s="78"/>
      <c r="U49" s="68" t="s">
        <v>45</v>
      </c>
      <c r="V49" s="79"/>
      <c r="W49" s="77" t="s">
        <v>11</v>
      </c>
    </row>
    <row r="50" spans="17:23" ht="15">
      <c r="Q50" s="79"/>
      <c r="R50" s="79"/>
      <c r="S50" s="79"/>
      <c r="T50" s="79"/>
      <c r="U50" s="79"/>
      <c r="V50" s="79"/>
      <c r="W50" s="79"/>
    </row>
    <row r="51" spans="2:24" ht="23.25" customHeight="1">
      <c r="B51" s="195" t="s">
        <v>13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Q51" s="80"/>
      <c r="R51" s="81"/>
      <c r="S51" s="80" t="s">
        <v>10</v>
      </c>
      <c r="T51" s="82"/>
      <c r="U51" s="84" t="s">
        <v>23</v>
      </c>
      <c r="V51" s="83"/>
      <c r="W51" s="84"/>
      <c r="X51" s="85" t="s">
        <v>23</v>
      </c>
    </row>
    <row r="52" spans="2:24" ht="23.25" customHeight="1">
      <c r="B52" s="195" t="s">
        <v>14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Q52" s="80"/>
      <c r="R52" s="81"/>
      <c r="S52" s="80" t="s">
        <v>10</v>
      </c>
      <c r="T52" s="82"/>
      <c r="U52" s="84" t="s">
        <v>23</v>
      </c>
      <c r="V52" s="83"/>
      <c r="W52" s="84"/>
      <c r="X52" s="85" t="s">
        <v>23</v>
      </c>
    </row>
    <row r="53" spans="2:24" ht="23.25" customHeight="1">
      <c r="B53" s="191" t="s">
        <v>16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Q53" s="80" t="s">
        <v>10</v>
      </c>
      <c r="R53" s="81"/>
      <c r="S53" s="80"/>
      <c r="T53" s="82"/>
      <c r="U53" s="84" t="s">
        <v>23</v>
      </c>
      <c r="V53" s="83"/>
      <c r="W53" s="84"/>
      <c r="X53" s="85">
        <v>2</v>
      </c>
    </row>
    <row r="54" spans="2:24" ht="23.25" customHeight="1">
      <c r="B54" s="191" t="s">
        <v>15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Q54" s="80"/>
      <c r="R54" s="81"/>
      <c r="S54" s="80"/>
      <c r="T54" s="82"/>
      <c r="U54" s="84" t="s">
        <v>23</v>
      </c>
      <c r="V54" s="83"/>
      <c r="W54" s="84" t="s">
        <v>100</v>
      </c>
      <c r="X54" s="85" t="s">
        <v>23</v>
      </c>
    </row>
    <row r="56" spans="2:23" ht="15.75">
      <c r="B56" s="230" t="s">
        <v>17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2"/>
    </row>
    <row r="58" spans="2:23" ht="14.25">
      <c r="B58" s="188" t="s">
        <v>116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60" spans="2:23" ht="43.5" customHeight="1">
      <c r="B60" s="153" t="s">
        <v>120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2" spans="17:23" ht="30" customHeight="1">
      <c r="Q62" s="77" t="s">
        <v>8</v>
      </c>
      <c r="R62" s="78"/>
      <c r="S62" s="77" t="s">
        <v>9</v>
      </c>
      <c r="T62" s="78"/>
      <c r="U62" s="68" t="s">
        <v>45</v>
      </c>
      <c r="V62" s="79"/>
      <c r="W62" s="77" t="s">
        <v>11</v>
      </c>
    </row>
    <row r="63" spans="17:22" ht="15">
      <c r="Q63" s="79"/>
      <c r="R63" s="79"/>
      <c r="S63" s="79"/>
      <c r="T63" s="79"/>
      <c r="U63" s="79"/>
      <c r="V63" s="79"/>
    </row>
    <row r="64" spans="2:24" ht="66.75" customHeight="1">
      <c r="B64" s="195" t="s">
        <v>39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7"/>
      <c r="Q64" s="80"/>
      <c r="R64" s="81"/>
      <c r="S64" s="80" t="s">
        <v>10</v>
      </c>
      <c r="T64" s="82"/>
      <c r="U64" s="84" t="s">
        <v>23</v>
      </c>
      <c r="V64" s="83"/>
      <c r="W64" s="84"/>
      <c r="X64" s="85" t="s">
        <v>23</v>
      </c>
    </row>
    <row r="65" spans="2:24" ht="45" customHeight="1">
      <c r="B65" s="191" t="s">
        <v>118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Q65" s="80"/>
      <c r="R65" s="81"/>
      <c r="S65" s="80" t="s">
        <v>10</v>
      </c>
      <c r="T65" s="82"/>
      <c r="U65" s="84"/>
      <c r="V65" s="83"/>
      <c r="W65" s="84"/>
      <c r="X65" s="85" t="s">
        <v>23</v>
      </c>
    </row>
    <row r="66" spans="2:24" ht="60.75" customHeight="1">
      <c r="B66" s="126" t="s">
        <v>124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Q66" s="80" t="s">
        <v>10</v>
      </c>
      <c r="R66" s="81"/>
      <c r="S66" s="80"/>
      <c r="T66" s="82"/>
      <c r="U66" s="84" t="s">
        <v>23</v>
      </c>
      <c r="V66" s="83"/>
      <c r="W66" s="84" t="s">
        <v>101</v>
      </c>
      <c r="X66" s="85">
        <v>3</v>
      </c>
    </row>
  </sheetData>
  <sheetProtection/>
  <mergeCells count="95">
    <mergeCell ref="B2:W2"/>
    <mergeCell ref="AE7:AF7"/>
    <mergeCell ref="B8:W8"/>
    <mergeCell ref="AE8:AF8"/>
    <mergeCell ref="B10:W10"/>
    <mergeCell ref="AE10:AF10"/>
    <mergeCell ref="B4:W4"/>
    <mergeCell ref="B12:I12"/>
    <mergeCell ref="J12:O12"/>
    <mergeCell ref="P12:W12"/>
    <mergeCell ref="AE12:AF12"/>
    <mergeCell ref="B14:I14"/>
    <mergeCell ref="J14:O14"/>
    <mergeCell ref="P14:W14"/>
    <mergeCell ref="B16:W16"/>
    <mergeCell ref="B18:W18"/>
    <mergeCell ref="B20:W20"/>
    <mergeCell ref="AC22:BC22"/>
    <mergeCell ref="B23:U23"/>
    <mergeCell ref="AZ24:BC26"/>
    <mergeCell ref="B22:W22"/>
    <mergeCell ref="AN26:AQ26"/>
    <mergeCell ref="AC24:AE25"/>
    <mergeCell ref="AF24:AI25"/>
    <mergeCell ref="BZ24:CB25"/>
    <mergeCell ref="CC24:CF25"/>
    <mergeCell ref="CG24:CG26"/>
    <mergeCell ref="AN27:AQ28"/>
    <mergeCell ref="BL24:BL26"/>
    <mergeCell ref="BM24:BM26"/>
    <mergeCell ref="BN24:BN26"/>
    <mergeCell ref="BO24:BO26"/>
    <mergeCell ref="BP24:BP26"/>
    <mergeCell ref="BQ24:BS25"/>
    <mergeCell ref="AJ24:AM25"/>
    <mergeCell ref="BT24:BV25"/>
    <mergeCell ref="BW24:BY25"/>
    <mergeCell ref="AN24:AQ25"/>
    <mergeCell ref="AR24:AU25"/>
    <mergeCell ref="AV24:AY26"/>
    <mergeCell ref="AR26:AU26"/>
    <mergeCell ref="B27:O27"/>
    <mergeCell ref="AC27:AC28"/>
    <mergeCell ref="AD27:AE28"/>
    <mergeCell ref="AF27:AI28"/>
    <mergeCell ref="AJ27:AM28"/>
    <mergeCell ref="B25:U25"/>
    <mergeCell ref="B26:O26"/>
    <mergeCell ref="AC26:AE26"/>
    <mergeCell ref="AF26:AI26"/>
    <mergeCell ref="AJ26:AM26"/>
    <mergeCell ref="BD29:BD30"/>
    <mergeCell ref="AR27:AU28"/>
    <mergeCell ref="AV27:AY28"/>
    <mergeCell ref="AZ27:BC28"/>
    <mergeCell ref="BD27:BD28"/>
    <mergeCell ref="B28:O28"/>
    <mergeCell ref="B29:O29"/>
    <mergeCell ref="AC29:AC30"/>
    <mergeCell ref="AD29:AE30"/>
    <mergeCell ref="AF29:AI30"/>
    <mergeCell ref="AN29:AQ30"/>
    <mergeCell ref="AR29:AU30"/>
    <mergeCell ref="AJ29:AM30"/>
    <mergeCell ref="AV29:AY30"/>
    <mergeCell ref="AZ29:BC30"/>
    <mergeCell ref="AR31:AU32"/>
    <mergeCell ref="AV31:AY32"/>
    <mergeCell ref="AZ31:BC32"/>
    <mergeCell ref="BD31:BD32"/>
    <mergeCell ref="B35:W35"/>
    <mergeCell ref="B41:O41"/>
    <mergeCell ref="B31:O31"/>
    <mergeCell ref="AC31:AC32"/>
    <mergeCell ref="AD31:AE32"/>
    <mergeCell ref="AF31:AI32"/>
    <mergeCell ref="AJ31:AM32"/>
    <mergeCell ref="AN31:AQ32"/>
    <mergeCell ref="B37:W37"/>
    <mergeCell ref="B30:O30"/>
    <mergeCell ref="B66:O66"/>
    <mergeCell ref="B53:O53"/>
    <mergeCell ref="B54:O54"/>
    <mergeCell ref="B56:W56"/>
    <mergeCell ref="B64:O64"/>
    <mergeCell ref="B47:W47"/>
    <mergeCell ref="B60:W60"/>
    <mergeCell ref="B33:W33"/>
    <mergeCell ref="B65:O65"/>
    <mergeCell ref="B58:W58"/>
    <mergeCell ref="B42:O42"/>
    <mergeCell ref="B43:O43"/>
    <mergeCell ref="B45:W45"/>
    <mergeCell ref="B51:O51"/>
    <mergeCell ref="B52:O52"/>
  </mergeCells>
  <conditionalFormatting sqref="AN29 AN31 AR31 AR27 AV29 AV31 AZ29 AZ31 BD29 BD31 AF27 AF29 AF31 U41:W43 AJ27 AJ29 AJ31 AN27 U64:W66 AR29 AV27 AZ27 BD27 U24 U39 U49 U62 U51:W54 U26:W31">
    <cfRule type="cellIs" priority="17" dxfId="226" operator="equal">
      <formula>$BF$27</formula>
    </cfRule>
  </conditionalFormatting>
  <dataValidations count="1">
    <dataValidation type="list" allowBlank="1" showInputMessage="1" showErrorMessage="1" error="DEBE MARCAR SOLO CON UNA X MAYUSCULA" sqref="S64:T66 S26:T31 Q41:Q43 S41:T43 S51:T54 Q51:Q54 Q64:Q66 Q26:Q31">
      <formula1>$BF$26</formula1>
    </dataValidation>
  </dataValidations>
  <printOptions/>
  <pageMargins left="0.7" right="0.7" top="0.75" bottom="0.75" header="0.3" footer="0.3"/>
  <pageSetup horizontalDpi="600" verticalDpi="600" orientation="portrait" scale="54" r:id="rId1"/>
  <colBreaks count="2" manualBreakCount="2">
    <brk id="68" min="22" max="26" man="1"/>
    <brk id="77" min="22" max="2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CG66"/>
  <sheetViews>
    <sheetView view="pageBreakPreview" zoomScale="70" zoomScaleNormal="60" zoomScaleSheetLayoutView="70" zoomScalePageLayoutView="0" workbookViewId="0" topLeftCell="A19">
      <selection activeCell="B26" sqref="B26:O31"/>
    </sheetView>
  </sheetViews>
  <sheetFormatPr defaultColWidth="11.421875" defaultRowHeight="15"/>
  <cols>
    <col min="1" max="17" width="4.28125" style="70" customWidth="1"/>
    <col min="18" max="18" width="1.1484375" style="70" customWidth="1"/>
    <col min="19" max="19" width="4.28125" style="70" customWidth="1"/>
    <col min="20" max="20" width="1.57421875" style="70" customWidth="1"/>
    <col min="21" max="21" width="8.57421875" style="70" customWidth="1"/>
    <col min="22" max="22" width="1.7109375" style="70" customWidth="1"/>
    <col min="23" max="23" width="24.8515625" style="70" customWidth="1"/>
    <col min="24" max="24" width="11.28125" style="69" hidden="1" customWidth="1"/>
    <col min="25" max="25" width="11.28125" style="70" hidden="1" customWidth="1"/>
    <col min="26" max="26" width="3.140625" style="70" hidden="1" customWidth="1"/>
    <col min="27" max="27" width="3.140625" style="70" customWidth="1"/>
    <col min="28" max="29" width="4.7109375" style="70" customWidth="1"/>
    <col min="30" max="30" width="4.57421875" style="70" customWidth="1"/>
    <col min="31" max="31" width="10.57421875" style="70" customWidth="1"/>
    <col min="32" max="41" width="4.7109375" style="70" customWidth="1"/>
    <col min="42" max="52" width="4.00390625" style="70" customWidth="1"/>
    <col min="53" max="54" width="5.8515625" style="70" customWidth="1"/>
    <col min="55" max="56" width="4.00390625" style="70" customWidth="1"/>
    <col min="57" max="62" width="4.28125" style="70" hidden="1" customWidth="1"/>
    <col min="63" max="63" width="4.28125" style="70" customWidth="1"/>
    <col min="64" max="64" width="31.57421875" style="70" customWidth="1"/>
    <col min="65" max="66" width="29.7109375" style="70" customWidth="1"/>
    <col min="67" max="67" width="19.28125" style="70" customWidth="1"/>
    <col min="68" max="68" width="28.7109375" style="70" customWidth="1"/>
    <col min="69" max="72" width="15.421875" style="70" customWidth="1"/>
    <col min="73" max="73" width="20.140625" style="70" customWidth="1"/>
    <col min="74" max="75" width="15.421875" style="70" customWidth="1"/>
    <col min="76" max="76" width="20.57421875" style="70" customWidth="1"/>
    <col min="77" max="80" width="15.421875" style="70" customWidth="1"/>
    <col min="81" max="84" width="18.7109375" style="70" customWidth="1"/>
    <col min="85" max="85" width="29.140625" style="70" customWidth="1"/>
    <col min="86" max="16384" width="11.421875" style="70" customWidth="1"/>
  </cols>
  <sheetData>
    <row r="2" spans="2:23" ht="15">
      <c r="B2" s="190" t="s">
        <v>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4" spans="2:23" ht="87.75" customHeigh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6" ht="14.25">
      <c r="B6" s="70" t="s">
        <v>46</v>
      </c>
    </row>
    <row r="7" spans="31:32" ht="14.25">
      <c r="AE7" s="221"/>
      <c r="AF7" s="221"/>
    </row>
    <row r="8" spans="2:32" ht="15.75">
      <c r="B8" s="192" t="s">
        <v>28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AE8" s="221"/>
      <c r="AF8" s="221"/>
    </row>
    <row r="9" spans="31:32" ht="6" customHeight="1">
      <c r="AE9" s="72"/>
      <c r="AF9" s="72"/>
    </row>
    <row r="10" spans="2:32" ht="14.25">
      <c r="B10" s="214" t="s">
        <v>102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AE10" s="221"/>
      <c r="AF10" s="221"/>
    </row>
    <row r="11" spans="31:32" ht="5.25" customHeight="1">
      <c r="AE11" s="72"/>
      <c r="AF11" s="72"/>
    </row>
    <row r="12" spans="2:32" ht="26.25" customHeight="1">
      <c r="B12" s="226" t="s">
        <v>29</v>
      </c>
      <c r="C12" s="226"/>
      <c r="D12" s="226"/>
      <c r="E12" s="226"/>
      <c r="F12" s="226"/>
      <c r="G12" s="226"/>
      <c r="H12" s="226"/>
      <c r="I12" s="226"/>
      <c r="J12" s="226" t="s">
        <v>25</v>
      </c>
      <c r="K12" s="226"/>
      <c r="L12" s="226"/>
      <c r="M12" s="226"/>
      <c r="N12" s="226"/>
      <c r="O12" s="227"/>
      <c r="P12" s="227" t="s">
        <v>30</v>
      </c>
      <c r="Q12" s="228"/>
      <c r="R12" s="228"/>
      <c r="S12" s="228"/>
      <c r="T12" s="228"/>
      <c r="U12" s="228"/>
      <c r="V12" s="228"/>
      <c r="W12" s="229"/>
      <c r="AE12" s="221"/>
      <c r="AF12" s="221"/>
    </row>
    <row r="13" ht="4.5" customHeight="1"/>
    <row r="14" spans="2:23" ht="29.25" customHeight="1">
      <c r="B14" s="222" t="s">
        <v>103</v>
      </c>
      <c r="C14" s="222"/>
      <c r="D14" s="222"/>
      <c r="E14" s="222"/>
      <c r="F14" s="222"/>
      <c r="G14" s="222"/>
      <c r="H14" s="222"/>
      <c r="I14" s="222"/>
      <c r="J14" s="222" t="s">
        <v>106</v>
      </c>
      <c r="K14" s="222"/>
      <c r="L14" s="222"/>
      <c r="M14" s="222">
        <v>40978</v>
      </c>
      <c r="N14" s="222"/>
      <c r="O14" s="218"/>
      <c r="P14" s="223">
        <v>40978</v>
      </c>
      <c r="Q14" s="224"/>
      <c r="R14" s="224"/>
      <c r="S14" s="224"/>
      <c r="T14" s="224"/>
      <c r="U14" s="224"/>
      <c r="V14" s="224"/>
      <c r="W14" s="225"/>
    </row>
    <row r="15" ht="5.25" customHeight="1"/>
    <row r="16" spans="2:23" ht="15.75">
      <c r="B16" s="230" t="s">
        <v>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2"/>
    </row>
    <row r="17" spans="2:22" ht="6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2:23" ht="14.25">
      <c r="B18" s="214" t="s">
        <v>22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</row>
    <row r="19" ht="5.25" customHeight="1"/>
    <row r="20" spans="2:23" ht="15.75">
      <c r="B20" s="230" t="s">
        <v>7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2"/>
    </row>
    <row r="22" spans="2:55" ht="32.25" customHeight="1">
      <c r="B22" s="217" t="s">
        <v>122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AC22" s="233" t="s">
        <v>50</v>
      </c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</row>
    <row r="23" spans="2:82" ht="14.25"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76"/>
      <c r="AC23" s="70" t="s">
        <v>51</v>
      </c>
      <c r="AD23" s="70" t="s">
        <v>102</v>
      </c>
      <c r="BL23" s="70" t="s">
        <v>51</v>
      </c>
      <c r="BM23" s="70" t="s">
        <v>102</v>
      </c>
      <c r="BQ23" s="70" t="s">
        <v>51</v>
      </c>
      <c r="BR23" s="70" t="s">
        <v>102</v>
      </c>
      <c r="CC23" s="70" t="s">
        <v>51</v>
      </c>
      <c r="CD23" s="70" t="s">
        <v>102</v>
      </c>
    </row>
    <row r="24" spans="17:85" ht="51.75" customHeight="1">
      <c r="Q24" s="77" t="s">
        <v>8</v>
      </c>
      <c r="R24" s="78"/>
      <c r="S24" s="77" t="s">
        <v>9</v>
      </c>
      <c r="T24" s="78"/>
      <c r="U24" s="68" t="s">
        <v>45</v>
      </c>
      <c r="V24" s="79"/>
      <c r="W24" s="77" t="s">
        <v>11</v>
      </c>
      <c r="AC24" s="204" t="s">
        <v>0</v>
      </c>
      <c r="AD24" s="204"/>
      <c r="AE24" s="204"/>
      <c r="AF24" s="204" t="s">
        <v>1</v>
      </c>
      <c r="AG24" s="204"/>
      <c r="AH24" s="204"/>
      <c r="AI24" s="204"/>
      <c r="AJ24" s="202" t="s">
        <v>33</v>
      </c>
      <c r="AK24" s="202"/>
      <c r="AL24" s="202"/>
      <c r="AM24" s="202"/>
      <c r="AN24" s="202" t="s">
        <v>2</v>
      </c>
      <c r="AO24" s="202"/>
      <c r="AP24" s="202"/>
      <c r="AQ24" s="202"/>
      <c r="AR24" s="202" t="s">
        <v>3</v>
      </c>
      <c r="AS24" s="202"/>
      <c r="AT24" s="202"/>
      <c r="AU24" s="202"/>
      <c r="AV24" s="205" t="s">
        <v>19</v>
      </c>
      <c r="AW24" s="206"/>
      <c r="AX24" s="206"/>
      <c r="AY24" s="207"/>
      <c r="AZ24" s="205" t="s">
        <v>20</v>
      </c>
      <c r="BA24" s="206"/>
      <c r="BB24" s="206"/>
      <c r="BC24" s="207"/>
      <c r="BL24" s="202" t="s">
        <v>28</v>
      </c>
      <c r="BM24" s="202" t="s">
        <v>29</v>
      </c>
      <c r="BN24" s="202" t="s">
        <v>25</v>
      </c>
      <c r="BO24" s="202" t="s">
        <v>30</v>
      </c>
      <c r="BP24" s="202" t="s">
        <v>6</v>
      </c>
      <c r="BQ24" s="204" t="s">
        <v>1</v>
      </c>
      <c r="BR24" s="204"/>
      <c r="BS24" s="204"/>
      <c r="BT24" s="202" t="s">
        <v>33</v>
      </c>
      <c r="BU24" s="202"/>
      <c r="BV24" s="202"/>
      <c r="BW24" s="202" t="s">
        <v>18</v>
      </c>
      <c r="BX24" s="202"/>
      <c r="BY24" s="202"/>
      <c r="BZ24" s="202" t="s">
        <v>3</v>
      </c>
      <c r="CA24" s="202"/>
      <c r="CB24" s="202"/>
      <c r="CC24" s="202" t="s">
        <v>19</v>
      </c>
      <c r="CD24" s="202"/>
      <c r="CE24" s="202"/>
      <c r="CF24" s="202"/>
      <c r="CG24" s="202" t="s">
        <v>20</v>
      </c>
    </row>
    <row r="25" spans="2:85" ht="6.75" customHeight="1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76"/>
      <c r="AC25" s="204"/>
      <c r="AD25" s="204"/>
      <c r="AE25" s="204"/>
      <c r="AF25" s="204"/>
      <c r="AG25" s="204"/>
      <c r="AH25" s="204"/>
      <c r="AI25" s="204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8"/>
      <c r="AW25" s="209"/>
      <c r="AX25" s="209"/>
      <c r="AY25" s="210"/>
      <c r="AZ25" s="208"/>
      <c r="BA25" s="209"/>
      <c r="BB25" s="209"/>
      <c r="BC25" s="210"/>
      <c r="BL25" s="202"/>
      <c r="BM25" s="202"/>
      <c r="BN25" s="202"/>
      <c r="BO25" s="202"/>
      <c r="BP25" s="202"/>
      <c r="BQ25" s="204"/>
      <c r="BR25" s="204"/>
      <c r="BS25" s="204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</row>
    <row r="26" spans="2:85" ht="29.25" customHeight="1">
      <c r="B26" s="125" t="s">
        <v>131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07"/>
      <c r="Q26" s="113"/>
      <c r="R26" s="108"/>
      <c r="S26" s="113" t="s">
        <v>10</v>
      </c>
      <c r="T26" s="108"/>
      <c r="U26" s="54" t="s">
        <v>23</v>
      </c>
      <c r="V26" s="109"/>
      <c r="W26" s="84"/>
      <c r="X26" s="85" t="s">
        <v>23</v>
      </c>
      <c r="Y26" s="86"/>
      <c r="Z26" s="86"/>
      <c r="AA26" s="86"/>
      <c r="AC26" s="204" t="s">
        <v>4</v>
      </c>
      <c r="AD26" s="204"/>
      <c r="AE26" s="204"/>
      <c r="AF26" s="204">
        <v>40</v>
      </c>
      <c r="AG26" s="204"/>
      <c r="AH26" s="204"/>
      <c r="AI26" s="204"/>
      <c r="AJ26" s="204">
        <v>20</v>
      </c>
      <c r="AK26" s="204"/>
      <c r="AL26" s="204"/>
      <c r="AM26" s="204"/>
      <c r="AN26" s="204">
        <v>20</v>
      </c>
      <c r="AO26" s="204"/>
      <c r="AP26" s="204"/>
      <c r="AQ26" s="204"/>
      <c r="AR26" s="204">
        <v>20</v>
      </c>
      <c r="AS26" s="204"/>
      <c r="AT26" s="204"/>
      <c r="AU26" s="204"/>
      <c r="AV26" s="211"/>
      <c r="AW26" s="212"/>
      <c r="AX26" s="212"/>
      <c r="AY26" s="213"/>
      <c r="AZ26" s="211"/>
      <c r="BA26" s="212"/>
      <c r="BB26" s="212"/>
      <c r="BC26" s="213"/>
      <c r="BD26" s="86"/>
      <c r="BF26" s="70" t="s">
        <v>10</v>
      </c>
      <c r="BL26" s="202"/>
      <c r="BM26" s="202"/>
      <c r="BN26" s="202"/>
      <c r="BO26" s="202"/>
      <c r="BP26" s="202"/>
      <c r="BQ26" s="87" t="s">
        <v>62</v>
      </c>
      <c r="BR26" s="87" t="s">
        <v>61</v>
      </c>
      <c r="BS26" s="87" t="s">
        <v>60</v>
      </c>
      <c r="BT26" s="87" t="s">
        <v>62</v>
      </c>
      <c r="BU26" s="87" t="s">
        <v>61</v>
      </c>
      <c r="BV26" s="87" t="s">
        <v>60</v>
      </c>
      <c r="BW26" s="87" t="s">
        <v>62</v>
      </c>
      <c r="BX26" s="87" t="s">
        <v>61</v>
      </c>
      <c r="BY26" s="87" t="s">
        <v>60</v>
      </c>
      <c r="BZ26" s="87" t="s">
        <v>62</v>
      </c>
      <c r="CA26" s="87" t="s">
        <v>61</v>
      </c>
      <c r="CB26" s="87" t="s">
        <v>60</v>
      </c>
      <c r="CC26" s="87" t="s">
        <v>62</v>
      </c>
      <c r="CD26" s="87" t="s">
        <v>61</v>
      </c>
      <c r="CE26" s="87" t="s">
        <v>60</v>
      </c>
      <c r="CF26" s="87" t="s">
        <v>40</v>
      </c>
      <c r="CG26" s="202"/>
    </row>
    <row r="27" spans="2:85" ht="29.25" customHeight="1">
      <c r="B27" s="125" t="s">
        <v>126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Q27" s="104"/>
      <c r="R27" s="81"/>
      <c r="S27" s="104" t="s">
        <v>10</v>
      </c>
      <c r="T27" s="82"/>
      <c r="U27" s="98" t="s">
        <v>23</v>
      </c>
      <c r="V27" s="83"/>
      <c r="W27" s="105"/>
      <c r="X27" s="85" t="s">
        <v>23</v>
      </c>
      <c r="Y27" s="86"/>
      <c r="Z27" s="86"/>
      <c r="AA27" s="86"/>
      <c r="AC27" s="200">
        <v>1</v>
      </c>
      <c r="AD27" s="201" t="s">
        <v>62</v>
      </c>
      <c r="AE27" s="201"/>
      <c r="AF27" s="198" t="s">
        <v>23</v>
      </c>
      <c r="AG27" s="198"/>
      <c r="AH27" s="198"/>
      <c r="AI27" s="198"/>
      <c r="AJ27" s="198" t="s">
        <v>23</v>
      </c>
      <c r="AK27" s="198"/>
      <c r="AL27" s="198"/>
      <c r="AM27" s="198"/>
      <c r="AN27" s="198" t="s">
        <v>23</v>
      </c>
      <c r="AO27" s="198"/>
      <c r="AP27" s="198"/>
      <c r="AQ27" s="198"/>
      <c r="AR27" s="198" t="s">
        <v>23</v>
      </c>
      <c r="AS27" s="198"/>
      <c r="AT27" s="198"/>
      <c r="AU27" s="198"/>
      <c r="AV27" s="198">
        <v>0</v>
      </c>
      <c r="AW27" s="198"/>
      <c r="AX27" s="198"/>
      <c r="AY27" s="198"/>
      <c r="AZ27" s="198" t="s">
        <v>23</v>
      </c>
      <c r="BA27" s="198"/>
      <c r="BB27" s="198"/>
      <c r="BC27" s="198"/>
      <c r="BD27" s="199">
        <v>1</v>
      </c>
      <c r="BF27" s="70" t="s">
        <v>12</v>
      </c>
      <c r="BL27" s="88" t="s">
        <v>102</v>
      </c>
      <c r="BM27" s="80" t="s">
        <v>103</v>
      </c>
      <c r="BN27" s="80" t="s">
        <v>106</v>
      </c>
      <c r="BO27" s="89">
        <v>40978</v>
      </c>
      <c r="BP27" s="80" t="s">
        <v>22</v>
      </c>
      <c r="BQ27" s="80" t="s">
        <v>23</v>
      </c>
      <c r="BR27" s="80">
        <v>40</v>
      </c>
      <c r="BS27" s="80" t="s">
        <v>23</v>
      </c>
      <c r="BT27" s="80" t="s">
        <v>23</v>
      </c>
      <c r="BU27" s="80">
        <v>20</v>
      </c>
      <c r="BV27" s="80" t="s">
        <v>23</v>
      </c>
      <c r="BW27" s="80" t="s">
        <v>23</v>
      </c>
      <c r="BX27" s="80" t="s">
        <v>23</v>
      </c>
      <c r="BY27" s="80">
        <v>20</v>
      </c>
      <c r="BZ27" s="80" t="s">
        <v>23</v>
      </c>
      <c r="CA27" s="80" t="s">
        <v>23</v>
      </c>
      <c r="CB27" s="80">
        <v>20</v>
      </c>
      <c r="CC27" s="80">
        <v>0</v>
      </c>
      <c r="CD27" s="80">
        <v>60</v>
      </c>
      <c r="CE27" s="80">
        <v>40</v>
      </c>
      <c r="CF27" s="80">
        <v>60</v>
      </c>
      <c r="CG27" s="90" t="s">
        <v>61</v>
      </c>
    </row>
    <row r="28" spans="2:56" ht="56.25" customHeight="1">
      <c r="B28" s="125" t="s">
        <v>127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Q28" s="80"/>
      <c r="R28" s="81"/>
      <c r="S28" s="80" t="s">
        <v>10</v>
      </c>
      <c r="T28" s="82"/>
      <c r="U28" s="54" t="s">
        <v>23</v>
      </c>
      <c r="V28" s="83"/>
      <c r="W28" s="84"/>
      <c r="X28" s="85" t="s">
        <v>23</v>
      </c>
      <c r="Y28" s="86"/>
      <c r="Z28" s="86"/>
      <c r="AA28" s="86"/>
      <c r="AC28" s="200"/>
      <c r="AD28" s="201"/>
      <c r="AE28" s="201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</row>
    <row r="29" spans="2:56" ht="29.25" customHeight="1"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Q29" s="80"/>
      <c r="R29" s="81"/>
      <c r="S29" s="80" t="s">
        <v>10</v>
      </c>
      <c r="T29" s="82"/>
      <c r="U29" s="54" t="s">
        <v>23</v>
      </c>
      <c r="V29" s="83"/>
      <c r="W29" s="84"/>
      <c r="X29" s="85" t="s">
        <v>23</v>
      </c>
      <c r="Y29" s="86"/>
      <c r="Z29" s="86"/>
      <c r="AA29" s="86"/>
      <c r="AC29" s="200">
        <v>2</v>
      </c>
      <c r="AD29" s="201" t="s">
        <v>61</v>
      </c>
      <c r="AE29" s="201"/>
      <c r="AF29" s="198">
        <v>40</v>
      </c>
      <c r="AG29" s="198"/>
      <c r="AH29" s="198"/>
      <c r="AI29" s="198"/>
      <c r="AJ29" s="198">
        <v>20</v>
      </c>
      <c r="AK29" s="198"/>
      <c r="AL29" s="198"/>
      <c r="AM29" s="198"/>
      <c r="AN29" s="198" t="s">
        <v>23</v>
      </c>
      <c r="AO29" s="198"/>
      <c r="AP29" s="198"/>
      <c r="AQ29" s="198"/>
      <c r="AR29" s="198" t="s">
        <v>23</v>
      </c>
      <c r="AS29" s="198"/>
      <c r="AT29" s="198"/>
      <c r="AU29" s="198"/>
      <c r="AV29" s="198">
        <v>60</v>
      </c>
      <c r="AW29" s="198"/>
      <c r="AX29" s="198"/>
      <c r="AY29" s="198"/>
      <c r="AZ29" s="198" t="s">
        <v>61</v>
      </c>
      <c r="BA29" s="198"/>
      <c r="BB29" s="198"/>
      <c r="BC29" s="198"/>
      <c r="BD29" s="199">
        <v>2</v>
      </c>
    </row>
    <row r="30" spans="2:56" ht="44.25" customHeight="1">
      <c r="B30" s="125" t="s">
        <v>129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Q30" s="80" t="s">
        <v>10</v>
      </c>
      <c r="R30" s="81"/>
      <c r="S30" s="80"/>
      <c r="T30" s="82"/>
      <c r="U30" s="54" t="s">
        <v>23</v>
      </c>
      <c r="V30" s="83"/>
      <c r="W30" s="84" t="s">
        <v>104</v>
      </c>
      <c r="X30" s="85">
        <v>2</v>
      </c>
      <c r="Y30" s="86"/>
      <c r="Z30" s="86"/>
      <c r="AA30" s="86"/>
      <c r="AC30" s="200"/>
      <c r="AD30" s="201"/>
      <c r="AE30" s="201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</row>
    <row r="31" spans="2:56" ht="47.25" customHeight="1">
      <c r="B31" s="125" t="s">
        <v>130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80"/>
      <c r="R31" s="81"/>
      <c r="S31" s="80"/>
      <c r="T31" s="82"/>
      <c r="U31" s="54" t="s">
        <v>23</v>
      </c>
      <c r="V31" s="83"/>
      <c r="W31" s="84"/>
      <c r="X31" s="85" t="s">
        <v>23</v>
      </c>
      <c r="Y31" s="86"/>
      <c r="Z31" s="86"/>
      <c r="AA31" s="86"/>
      <c r="AB31" s="86"/>
      <c r="AC31" s="200">
        <v>3</v>
      </c>
      <c r="AD31" s="201" t="s">
        <v>60</v>
      </c>
      <c r="AE31" s="201"/>
      <c r="AF31" s="198" t="s">
        <v>23</v>
      </c>
      <c r="AG31" s="198"/>
      <c r="AH31" s="198"/>
      <c r="AI31" s="198"/>
      <c r="AJ31" s="198" t="s">
        <v>23</v>
      </c>
      <c r="AK31" s="198"/>
      <c r="AL31" s="198"/>
      <c r="AM31" s="198"/>
      <c r="AN31" s="198">
        <v>20</v>
      </c>
      <c r="AO31" s="198"/>
      <c r="AP31" s="198"/>
      <c r="AQ31" s="198"/>
      <c r="AR31" s="198">
        <v>20</v>
      </c>
      <c r="AS31" s="198"/>
      <c r="AT31" s="198"/>
      <c r="AU31" s="198"/>
      <c r="AV31" s="198">
        <v>40</v>
      </c>
      <c r="AW31" s="198"/>
      <c r="AX31" s="198"/>
      <c r="AY31" s="198"/>
      <c r="AZ31" s="198" t="s">
        <v>23</v>
      </c>
      <c r="BA31" s="198"/>
      <c r="BB31" s="198"/>
      <c r="BC31" s="198"/>
      <c r="BD31" s="199">
        <v>3</v>
      </c>
    </row>
    <row r="32" spans="29:56" ht="27" customHeight="1">
      <c r="AC32" s="200"/>
      <c r="AD32" s="201"/>
      <c r="AE32" s="201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</row>
    <row r="33" spans="2:56" ht="27" customHeight="1">
      <c r="B33" s="115" t="s">
        <v>125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AC33" s="106"/>
      <c r="AD33" s="83"/>
      <c r="AE33" s="83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</row>
    <row r="34" spans="29:56" ht="27" customHeight="1">
      <c r="AC34" s="106"/>
      <c r="AD34" s="83"/>
      <c r="AE34" s="83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</row>
    <row r="35" spans="2:31" ht="15.75">
      <c r="B35" s="230" t="s">
        <v>34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AD35" s="91"/>
      <c r="AE35" s="91"/>
    </row>
    <row r="37" spans="2:23" ht="42" customHeight="1">
      <c r="B37" s="127" t="s">
        <v>119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9" spans="17:23" ht="18">
      <c r="Q39" s="77" t="s">
        <v>8</v>
      </c>
      <c r="R39" s="78"/>
      <c r="S39" s="77" t="s">
        <v>9</v>
      </c>
      <c r="T39" s="78"/>
      <c r="U39" s="68" t="s">
        <v>45</v>
      </c>
      <c r="V39" s="79"/>
      <c r="W39" s="77" t="s">
        <v>11</v>
      </c>
    </row>
    <row r="40" spans="17:23" ht="15">
      <c r="Q40" s="79"/>
      <c r="R40" s="79"/>
      <c r="S40" s="79"/>
      <c r="T40" s="79"/>
      <c r="U40" s="79"/>
      <c r="V40" s="79"/>
      <c r="W40" s="79"/>
    </row>
    <row r="41" spans="2:24" ht="27" customHeight="1">
      <c r="B41" s="195" t="s">
        <v>35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7"/>
      <c r="Q41" s="80"/>
      <c r="R41" s="81"/>
      <c r="S41" s="80"/>
      <c r="T41" s="82"/>
      <c r="U41" s="84" t="s">
        <v>23</v>
      </c>
      <c r="V41" s="83"/>
      <c r="W41" s="92"/>
      <c r="X41" s="85" t="s">
        <v>23</v>
      </c>
    </row>
    <row r="42" spans="2:24" ht="27" customHeight="1">
      <c r="B42" s="191" t="s">
        <v>58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Q42" s="80" t="s">
        <v>10</v>
      </c>
      <c r="R42" s="81"/>
      <c r="S42" s="80"/>
      <c r="T42" s="82"/>
      <c r="U42" s="84" t="s">
        <v>23</v>
      </c>
      <c r="V42" s="83"/>
      <c r="W42" s="92">
        <v>217</v>
      </c>
      <c r="X42" s="85">
        <v>2</v>
      </c>
    </row>
    <row r="43" spans="2:24" ht="27" customHeight="1">
      <c r="B43" s="191" t="s">
        <v>37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Q43" s="80"/>
      <c r="R43" s="81"/>
      <c r="S43" s="80"/>
      <c r="T43" s="82"/>
      <c r="U43" s="84" t="s">
        <v>23</v>
      </c>
      <c r="V43" s="83"/>
      <c r="W43" s="92"/>
      <c r="X43" s="85" t="s">
        <v>23</v>
      </c>
    </row>
    <row r="45" spans="2:23" ht="15.75">
      <c r="B45" s="230" t="s">
        <v>38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2"/>
    </row>
    <row r="47" spans="2:23" ht="37.5" customHeight="1">
      <c r="B47" s="153" t="s">
        <v>123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9" spans="17:23" ht="26.25" customHeight="1">
      <c r="Q49" s="77" t="s">
        <v>8</v>
      </c>
      <c r="R49" s="78"/>
      <c r="S49" s="77" t="s">
        <v>9</v>
      </c>
      <c r="T49" s="78"/>
      <c r="U49" s="68" t="s">
        <v>45</v>
      </c>
      <c r="V49" s="79"/>
      <c r="W49" s="77" t="s">
        <v>11</v>
      </c>
    </row>
    <row r="50" spans="17:23" ht="15">
      <c r="Q50" s="79"/>
      <c r="R50" s="79"/>
      <c r="S50" s="79"/>
      <c r="T50" s="79"/>
      <c r="U50" s="79"/>
      <c r="V50" s="79"/>
      <c r="W50" s="79"/>
    </row>
    <row r="51" spans="2:24" ht="23.25" customHeight="1">
      <c r="B51" s="195" t="s">
        <v>13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Q51" s="80"/>
      <c r="R51" s="81"/>
      <c r="S51" s="80" t="s">
        <v>10</v>
      </c>
      <c r="T51" s="82"/>
      <c r="U51" s="84" t="s">
        <v>23</v>
      </c>
      <c r="V51" s="83"/>
      <c r="W51" s="84"/>
      <c r="X51" s="85" t="s">
        <v>23</v>
      </c>
    </row>
    <row r="52" spans="2:24" ht="23.25" customHeight="1">
      <c r="B52" s="195" t="s">
        <v>14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Q52" s="80"/>
      <c r="R52" s="81"/>
      <c r="S52" s="80" t="s">
        <v>10</v>
      </c>
      <c r="T52" s="82"/>
      <c r="U52" s="84" t="s">
        <v>23</v>
      </c>
      <c r="V52" s="83"/>
      <c r="W52" s="84"/>
      <c r="X52" s="85" t="s">
        <v>23</v>
      </c>
    </row>
    <row r="53" spans="2:24" ht="23.25" customHeight="1">
      <c r="B53" s="191" t="s">
        <v>16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Q53" s="80"/>
      <c r="R53" s="81"/>
      <c r="S53" s="80"/>
      <c r="T53" s="82"/>
      <c r="U53" s="84" t="s">
        <v>23</v>
      </c>
      <c r="V53" s="83"/>
      <c r="W53" s="84"/>
      <c r="X53" s="85" t="s">
        <v>23</v>
      </c>
    </row>
    <row r="54" spans="2:24" ht="23.25" customHeight="1">
      <c r="B54" s="191" t="s">
        <v>15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Q54" s="80" t="s">
        <v>10</v>
      </c>
      <c r="R54" s="81"/>
      <c r="S54" s="80"/>
      <c r="T54" s="82"/>
      <c r="U54" s="84" t="s">
        <v>23</v>
      </c>
      <c r="V54" s="83"/>
      <c r="W54" s="84" t="s">
        <v>100</v>
      </c>
      <c r="X54" s="85">
        <v>3</v>
      </c>
    </row>
    <row r="56" spans="2:23" ht="15.75">
      <c r="B56" s="230" t="s">
        <v>17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2"/>
    </row>
    <row r="58" spans="2:23" ht="14.25">
      <c r="B58" s="188" t="s">
        <v>116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60" spans="2:23" ht="39" customHeight="1">
      <c r="B60" s="153" t="s">
        <v>120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2" spans="17:23" ht="30" customHeight="1">
      <c r="Q62" s="77" t="s">
        <v>8</v>
      </c>
      <c r="R62" s="78"/>
      <c r="S62" s="77" t="s">
        <v>9</v>
      </c>
      <c r="T62" s="78"/>
      <c r="U62" s="68" t="s">
        <v>45</v>
      </c>
      <c r="V62" s="79"/>
      <c r="W62" s="77" t="s">
        <v>11</v>
      </c>
    </row>
    <row r="63" spans="17:22" ht="15">
      <c r="Q63" s="79"/>
      <c r="R63" s="79"/>
      <c r="S63" s="79"/>
      <c r="T63" s="79"/>
      <c r="U63" s="79"/>
      <c r="V63" s="79"/>
    </row>
    <row r="64" spans="2:24" ht="66.75" customHeight="1">
      <c r="B64" s="195" t="s">
        <v>39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7"/>
      <c r="Q64" s="80"/>
      <c r="R64" s="81"/>
      <c r="S64" s="80" t="s">
        <v>10</v>
      </c>
      <c r="T64" s="82"/>
      <c r="U64" s="84" t="s">
        <v>23</v>
      </c>
      <c r="V64" s="83"/>
      <c r="W64" s="84"/>
      <c r="X64" s="85" t="s">
        <v>23</v>
      </c>
    </row>
    <row r="65" spans="2:24" ht="45" customHeight="1">
      <c r="B65" s="191" t="s">
        <v>118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Q65" s="80"/>
      <c r="R65" s="81"/>
      <c r="S65" s="80" t="s">
        <v>10</v>
      </c>
      <c r="T65" s="82"/>
      <c r="U65" s="84"/>
      <c r="V65" s="83"/>
      <c r="W65" s="84"/>
      <c r="X65" s="85" t="s">
        <v>23</v>
      </c>
    </row>
    <row r="66" spans="2:24" ht="89.25" customHeight="1">
      <c r="B66" s="126" t="s">
        <v>124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Q66" s="80" t="s">
        <v>10</v>
      </c>
      <c r="R66" s="81"/>
      <c r="S66" s="80"/>
      <c r="T66" s="82"/>
      <c r="U66" s="84" t="s">
        <v>23</v>
      </c>
      <c r="V66" s="83"/>
      <c r="W66" s="84" t="s">
        <v>105</v>
      </c>
      <c r="X66" s="85">
        <v>3</v>
      </c>
    </row>
  </sheetData>
  <sheetProtection/>
  <mergeCells count="95">
    <mergeCell ref="B2:W2"/>
    <mergeCell ref="AE7:AF7"/>
    <mergeCell ref="B8:W8"/>
    <mergeCell ref="AE8:AF8"/>
    <mergeCell ref="B10:W10"/>
    <mergeCell ref="AE10:AF10"/>
    <mergeCell ref="B4:W4"/>
    <mergeCell ref="B12:I12"/>
    <mergeCell ref="J12:O12"/>
    <mergeCell ref="P12:W12"/>
    <mergeCell ref="AE12:AF12"/>
    <mergeCell ref="B14:I14"/>
    <mergeCell ref="J14:O14"/>
    <mergeCell ref="P14:W14"/>
    <mergeCell ref="B16:W16"/>
    <mergeCell ref="B18:W18"/>
    <mergeCell ref="B20:W20"/>
    <mergeCell ref="AC22:BC22"/>
    <mergeCell ref="B23:U23"/>
    <mergeCell ref="AZ24:BC26"/>
    <mergeCell ref="B22:W22"/>
    <mergeCell ref="AN26:AQ26"/>
    <mergeCell ref="AC24:AE25"/>
    <mergeCell ref="AF24:AI25"/>
    <mergeCell ref="BZ24:CB25"/>
    <mergeCell ref="CC24:CF25"/>
    <mergeCell ref="CG24:CG26"/>
    <mergeCell ref="AN27:AQ28"/>
    <mergeCell ref="BL24:BL26"/>
    <mergeCell ref="BM24:BM26"/>
    <mergeCell ref="BN24:BN26"/>
    <mergeCell ref="BO24:BO26"/>
    <mergeCell ref="BP24:BP26"/>
    <mergeCell ref="BQ24:BS25"/>
    <mergeCell ref="AJ24:AM25"/>
    <mergeCell ref="BT24:BV25"/>
    <mergeCell ref="BW24:BY25"/>
    <mergeCell ref="AN24:AQ25"/>
    <mergeCell ref="AR24:AU25"/>
    <mergeCell ref="AV24:AY26"/>
    <mergeCell ref="AR26:AU26"/>
    <mergeCell ref="B27:O27"/>
    <mergeCell ref="AC27:AC28"/>
    <mergeCell ref="AD27:AE28"/>
    <mergeCell ref="AF27:AI28"/>
    <mergeCell ref="AJ27:AM28"/>
    <mergeCell ref="B25:U25"/>
    <mergeCell ref="B26:O26"/>
    <mergeCell ref="AC26:AE26"/>
    <mergeCell ref="AF26:AI26"/>
    <mergeCell ref="AJ26:AM26"/>
    <mergeCell ref="BD29:BD30"/>
    <mergeCell ref="AR27:AU28"/>
    <mergeCell ref="AV27:AY28"/>
    <mergeCell ref="AZ27:BC28"/>
    <mergeCell ref="BD27:BD28"/>
    <mergeCell ref="B28:O28"/>
    <mergeCell ref="B29:O29"/>
    <mergeCell ref="AC29:AC30"/>
    <mergeCell ref="AD29:AE30"/>
    <mergeCell ref="AF29:AI30"/>
    <mergeCell ref="AN29:AQ30"/>
    <mergeCell ref="AR29:AU30"/>
    <mergeCell ref="AJ29:AM30"/>
    <mergeCell ref="AV29:AY30"/>
    <mergeCell ref="AZ29:BC30"/>
    <mergeCell ref="AR31:AU32"/>
    <mergeCell ref="AV31:AY32"/>
    <mergeCell ref="AZ31:BC32"/>
    <mergeCell ref="BD31:BD32"/>
    <mergeCell ref="B35:W35"/>
    <mergeCell ref="B41:O41"/>
    <mergeCell ref="B31:O31"/>
    <mergeCell ref="AC31:AC32"/>
    <mergeCell ref="AD31:AE32"/>
    <mergeCell ref="AF31:AI32"/>
    <mergeCell ref="AJ31:AM32"/>
    <mergeCell ref="AN31:AQ32"/>
    <mergeCell ref="B37:W37"/>
    <mergeCell ref="B30:O30"/>
    <mergeCell ref="B66:O66"/>
    <mergeCell ref="B53:O53"/>
    <mergeCell ref="B54:O54"/>
    <mergeCell ref="B56:W56"/>
    <mergeCell ref="B64:O64"/>
    <mergeCell ref="B47:W47"/>
    <mergeCell ref="B60:W60"/>
    <mergeCell ref="B33:W33"/>
    <mergeCell ref="B65:O65"/>
    <mergeCell ref="B58:W58"/>
    <mergeCell ref="B42:O42"/>
    <mergeCell ref="B43:O43"/>
    <mergeCell ref="B45:W45"/>
    <mergeCell ref="B51:O51"/>
    <mergeCell ref="B52:O52"/>
  </mergeCells>
  <conditionalFormatting sqref="AN29 AN31 AR31 AR27 AV29 AV31 AZ29 AZ31 BD29 BD31 AF27 AF29 AF31 U41:W43 AJ27 AJ29 AJ31 AN27 U64:W66 AR29 AV27 AZ27 BD27 U24 U39 U49 U62 U51:W54 U26:W31">
    <cfRule type="cellIs" priority="17" dxfId="226" operator="equal">
      <formula>$BF$27</formula>
    </cfRule>
  </conditionalFormatting>
  <dataValidations count="1">
    <dataValidation type="list" allowBlank="1" showInputMessage="1" showErrorMessage="1" error="DEBE MARCAR SOLO CON UNA X MAYUSCULA" sqref="S64:T66 S26:T31 Q41:Q43 S41:T43 S51:T54 Q51:Q54 Q64:Q66 Q26:Q31">
      <formula1>$BF$26</formula1>
    </dataValidation>
  </dataValidations>
  <printOptions/>
  <pageMargins left="0.7" right="0.7" top="0.75" bottom="0.75" header="0.3" footer="0.3"/>
  <pageSetup horizontalDpi="600" verticalDpi="600" orientation="portrait" scale="49" r:id="rId1"/>
  <colBreaks count="2" manualBreakCount="2">
    <brk id="68" min="22" max="26" man="1"/>
    <brk id="77" min="22" max="2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2:CG66"/>
  <sheetViews>
    <sheetView view="pageBreakPreview" zoomScale="70" zoomScaleNormal="50" zoomScaleSheetLayoutView="70" zoomScalePageLayoutView="0" workbookViewId="0" topLeftCell="A16">
      <selection activeCell="B26" sqref="B26:O31"/>
    </sheetView>
  </sheetViews>
  <sheetFormatPr defaultColWidth="11.421875" defaultRowHeight="15"/>
  <cols>
    <col min="1" max="17" width="4.28125" style="70" customWidth="1"/>
    <col min="18" max="18" width="1.1484375" style="70" customWidth="1"/>
    <col min="19" max="19" width="4.28125" style="70" customWidth="1"/>
    <col min="20" max="20" width="1.57421875" style="70" customWidth="1"/>
    <col min="21" max="21" width="7.140625" style="70" customWidth="1"/>
    <col min="22" max="22" width="1.7109375" style="70" customWidth="1"/>
    <col min="23" max="23" width="15.140625" style="70" customWidth="1"/>
    <col min="24" max="24" width="11.28125" style="69" hidden="1" customWidth="1"/>
    <col min="25" max="26" width="11.28125" style="70" hidden="1" customWidth="1"/>
    <col min="27" max="27" width="3.140625" style="70" customWidth="1"/>
    <col min="28" max="29" width="4.7109375" style="70" customWidth="1"/>
    <col min="30" max="30" width="4.57421875" style="70" customWidth="1"/>
    <col min="31" max="31" width="10.57421875" style="70" customWidth="1"/>
    <col min="32" max="41" width="4.7109375" style="70" customWidth="1"/>
    <col min="42" max="52" width="4.00390625" style="70" customWidth="1"/>
    <col min="53" max="54" width="5.8515625" style="70" customWidth="1"/>
    <col min="55" max="56" width="4.00390625" style="70" customWidth="1"/>
    <col min="57" max="62" width="4.28125" style="70" hidden="1" customWidth="1"/>
    <col min="63" max="63" width="4.28125" style="70" customWidth="1"/>
    <col min="64" max="64" width="31.57421875" style="70" customWidth="1"/>
    <col min="65" max="66" width="29.7109375" style="70" customWidth="1"/>
    <col min="67" max="67" width="19.28125" style="70" customWidth="1"/>
    <col min="68" max="68" width="28.7109375" style="70" customWidth="1"/>
    <col min="69" max="72" width="15.421875" style="70" customWidth="1"/>
    <col min="73" max="73" width="20.140625" style="70" customWidth="1"/>
    <col min="74" max="75" width="15.421875" style="70" customWidth="1"/>
    <col min="76" max="76" width="20.57421875" style="70" customWidth="1"/>
    <col min="77" max="80" width="15.421875" style="70" customWidth="1"/>
    <col min="81" max="84" width="18.7109375" style="70" customWidth="1"/>
    <col min="85" max="85" width="29.140625" style="70" customWidth="1"/>
    <col min="86" max="16384" width="11.421875" style="70" customWidth="1"/>
  </cols>
  <sheetData>
    <row r="2" spans="2:23" ht="15">
      <c r="B2" s="190" t="s">
        <v>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2:23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2:23" ht="95.25" customHeigh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6" ht="14.25">
      <c r="B6" s="70" t="s">
        <v>46</v>
      </c>
    </row>
    <row r="7" spans="31:32" ht="14.25">
      <c r="AE7" s="221"/>
      <c r="AF7" s="221"/>
    </row>
    <row r="8" spans="2:32" ht="15.75">
      <c r="B8" s="192" t="s">
        <v>28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AE8" s="221"/>
      <c r="AF8" s="221"/>
    </row>
    <row r="9" spans="31:32" ht="6" customHeight="1">
      <c r="AE9" s="72"/>
      <c r="AF9" s="72"/>
    </row>
    <row r="10" spans="2:32" ht="14.25">
      <c r="B10" s="214" t="s">
        <v>107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AE10" s="221"/>
      <c r="AF10" s="221"/>
    </row>
    <row r="11" spans="31:32" ht="5.25" customHeight="1">
      <c r="AE11" s="72"/>
      <c r="AF11" s="72"/>
    </row>
    <row r="12" spans="2:32" ht="26.25" customHeight="1">
      <c r="B12" s="226" t="s">
        <v>29</v>
      </c>
      <c r="C12" s="226"/>
      <c r="D12" s="226"/>
      <c r="E12" s="226"/>
      <c r="F12" s="226"/>
      <c r="G12" s="226"/>
      <c r="H12" s="226"/>
      <c r="I12" s="226"/>
      <c r="J12" s="226" t="s">
        <v>25</v>
      </c>
      <c r="K12" s="226"/>
      <c r="L12" s="226"/>
      <c r="M12" s="226"/>
      <c r="N12" s="226"/>
      <c r="O12" s="227"/>
      <c r="P12" s="227" t="s">
        <v>30</v>
      </c>
      <c r="Q12" s="228"/>
      <c r="R12" s="228"/>
      <c r="S12" s="228"/>
      <c r="T12" s="228"/>
      <c r="U12" s="228"/>
      <c r="V12" s="228"/>
      <c r="W12" s="229"/>
      <c r="AE12" s="221"/>
      <c r="AF12" s="221"/>
    </row>
    <row r="13" ht="8.25" customHeight="1"/>
    <row r="14" spans="2:23" ht="29.25" customHeight="1">
      <c r="B14" s="234" t="s">
        <v>103</v>
      </c>
      <c r="C14" s="234"/>
      <c r="D14" s="234"/>
      <c r="E14" s="234"/>
      <c r="F14" s="234"/>
      <c r="G14" s="234"/>
      <c r="H14" s="234"/>
      <c r="I14" s="234"/>
      <c r="J14" s="234" t="s">
        <v>108</v>
      </c>
      <c r="K14" s="234"/>
      <c r="L14" s="234"/>
      <c r="M14" s="234">
        <v>40978</v>
      </c>
      <c r="N14" s="234"/>
      <c r="O14" s="235"/>
      <c r="P14" s="236">
        <v>40978</v>
      </c>
      <c r="Q14" s="237"/>
      <c r="R14" s="237"/>
      <c r="S14" s="237"/>
      <c r="T14" s="237"/>
      <c r="U14" s="237"/>
      <c r="V14" s="237"/>
      <c r="W14" s="238"/>
    </row>
    <row r="15" ht="5.25" customHeight="1"/>
    <row r="16" spans="2:23" ht="15.75">
      <c r="B16" s="230" t="s">
        <v>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2"/>
    </row>
    <row r="17" spans="2:22" ht="6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2:23" ht="14.25">
      <c r="B18" s="214" t="s">
        <v>22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</row>
    <row r="19" ht="5.25" customHeight="1"/>
    <row r="20" spans="2:23" ht="15.75">
      <c r="B20" s="230" t="s">
        <v>7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2"/>
    </row>
    <row r="22" spans="2:55" ht="35.25" customHeight="1">
      <c r="B22" s="217" t="s">
        <v>122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AC22" s="233" t="s">
        <v>50</v>
      </c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</row>
    <row r="23" spans="2:82" ht="14.25"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76"/>
      <c r="AC23" s="70" t="s">
        <v>51</v>
      </c>
      <c r="AD23" s="70" t="s">
        <v>107</v>
      </c>
      <c r="BL23" s="70" t="s">
        <v>51</v>
      </c>
      <c r="BM23" s="70" t="s">
        <v>107</v>
      </c>
      <c r="BQ23" s="70" t="s">
        <v>51</v>
      </c>
      <c r="BR23" s="70" t="s">
        <v>107</v>
      </c>
      <c r="CC23" s="70" t="s">
        <v>51</v>
      </c>
      <c r="CD23" s="70" t="s">
        <v>107</v>
      </c>
    </row>
    <row r="24" spans="17:85" ht="51.75" customHeight="1">
      <c r="Q24" s="77" t="s">
        <v>8</v>
      </c>
      <c r="R24" s="78"/>
      <c r="S24" s="77" t="s">
        <v>9</v>
      </c>
      <c r="T24" s="78"/>
      <c r="U24" s="67" t="s">
        <v>45</v>
      </c>
      <c r="V24" s="79"/>
      <c r="W24" s="77" t="s">
        <v>11</v>
      </c>
      <c r="AC24" s="204" t="s">
        <v>0</v>
      </c>
      <c r="AD24" s="204"/>
      <c r="AE24" s="204"/>
      <c r="AF24" s="204" t="s">
        <v>1</v>
      </c>
      <c r="AG24" s="204"/>
      <c r="AH24" s="204"/>
      <c r="AI24" s="204"/>
      <c r="AJ24" s="202" t="s">
        <v>33</v>
      </c>
      <c r="AK24" s="202"/>
      <c r="AL24" s="202"/>
      <c r="AM24" s="202"/>
      <c r="AN24" s="202" t="s">
        <v>2</v>
      </c>
      <c r="AO24" s="202"/>
      <c r="AP24" s="202"/>
      <c r="AQ24" s="202"/>
      <c r="AR24" s="202" t="s">
        <v>3</v>
      </c>
      <c r="AS24" s="202"/>
      <c r="AT24" s="202"/>
      <c r="AU24" s="202"/>
      <c r="AV24" s="205" t="s">
        <v>19</v>
      </c>
      <c r="AW24" s="206"/>
      <c r="AX24" s="206"/>
      <c r="AY24" s="207"/>
      <c r="AZ24" s="205" t="s">
        <v>20</v>
      </c>
      <c r="BA24" s="206"/>
      <c r="BB24" s="206"/>
      <c r="BC24" s="207"/>
      <c r="BL24" s="202" t="s">
        <v>28</v>
      </c>
      <c r="BM24" s="202" t="s">
        <v>29</v>
      </c>
      <c r="BN24" s="202" t="s">
        <v>25</v>
      </c>
      <c r="BO24" s="202" t="s">
        <v>30</v>
      </c>
      <c r="BP24" s="202" t="s">
        <v>6</v>
      </c>
      <c r="BQ24" s="204" t="s">
        <v>1</v>
      </c>
      <c r="BR24" s="204"/>
      <c r="BS24" s="204"/>
      <c r="BT24" s="202" t="s">
        <v>33</v>
      </c>
      <c r="BU24" s="202"/>
      <c r="BV24" s="202"/>
      <c r="BW24" s="202" t="s">
        <v>18</v>
      </c>
      <c r="BX24" s="202"/>
      <c r="BY24" s="202"/>
      <c r="BZ24" s="202" t="s">
        <v>3</v>
      </c>
      <c r="CA24" s="202"/>
      <c r="CB24" s="202"/>
      <c r="CC24" s="202" t="s">
        <v>19</v>
      </c>
      <c r="CD24" s="202"/>
      <c r="CE24" s="202"/>
      <c r="CF24" s="202"/>
      <c r="CG24" s="202" t="s">
        <v>20</v>
      </c>
    </row>
    <row r="25" spans="2:85" ht="6.75" customHeight="1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76"/>
      <c r="AC25" s="204"/>
      <c r="AD25" s="204"/>
      <c r="AE25" s="204"/>
      <c r="AF25" s="204"/>
      <c r="AG25" s="204"/>
      <c r="AH25" s="204"/>
      <c r="AI25" s="204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8"/>
      <c r="AW25" s="209"/>
      <c r="AX25" s="209"/>
      <c r="AY25" s="210"/>
      <c r="AZ25" s="208"/>
      <c r="BA25" s="209"/>
      <c r="BB25" s="209"/>
      <c r="BC25" s="210"/>
      <c r="BL25" s="202"/>
      <c r="BM25" s="202"/>
      <c r="BN25" s="202"/>
      <c r="BO25" s="202"/>
      <c r="BP25" s="202"/>
      <c r="BQ25" s="204"/>
      <c r="BR25" s="204"/>
      <c r="BS25" s="204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</row>
    <row r="26" spans="2:85" ht="37.5" customHeight="1">
      <c r="B26" s="125" t="s">
        <v>131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07"/>
      <c r="Q26" s="113"/>
      <c r="R26" s="108"/>
      <c r="S26" s="113" t="s">
        <v>10</v>
      </c>
      <c r="T26" s="108"/>
      <c r="U26" s="54" t="s">
        <v>23</v>
      </c>
      <c r="V26" s="109"/>
      <c r="W26" s="84"/>
      <c r="X26" s="85" t="s">
        <v>23</v>
      </c>
      <c r="Y26" s="86"/>
      <c r="Z26" s="86"/>
      <c r="AA26" s="86"/>
      <c r="AC26" s="204" t="s">
        <v>4</v>
      </c>
      <c r="AD26" s="204"/>
      <c r="AE26" s="204"/>
      <c r="AF26" s="204">
        <v>40</v>
      </c>
      <c r="AG26" s="204"/>
      <c r="AH26" s="204"/>
      <c r="AI26" s="204"/>
      <c r="AJ26" s="204">
        <v>20</v>
      </c>
      <c r="AK26" s="204"/>
      <c r="AL26" s="204"/>
      <c r="AM26" s="204"/>
      <c r="AN26" s="204">
        <v>20</v>
      </c>
      <c r="AO26" s="204"/>
      <c r="AP26" s="204"/>
      <c r="AQ26" s="204"/>
      <c r="AR26" s="204">
        <v>20</v>
      </c>
      <c r="AS26" s="204"/>
      <c r="AT26" s="204"/>
      <c r="AU26" s="204"/>
      <c r="AV26" s="211"/>
      <c r="AW26" s="212"/>
      <c r="AX26" s="212"/>
      <c r="AY26" s="213"/>
      <c r="AZ26" s="211"/>
      <c r="BA26" s="212"/>
      <c r="BB26" s="212"/>
      <c r="BC26" s="213"/>
      <c r="BD26" s="86"/>
      <c r="BF26" s="70" t="s">
        <v>10</v>
      </c>
      <c r="BL26" s="202"/>
      <c r="BM26" s="202"/>
      <c r="BN26" s="202"/>
      <c r="BO26" s="202"/>
      <c r="BP26" s="202"/>
      <c r="BQ26" s="87" t="s">
        <v>62</v>
      </c>
      <c r="BR26" s="87" t="s">
        <v>61</v>
      </c>
      <c r="BS26" s="87" t="s">
        <v>60</v>
      </c>
      <c r="BT26" s="87" t="s">
        <v>62</v>
      </c>
      <c r="BU26" s="87" t="s">
        <v>61</v>
      </c>
      <c r="BV26" s="87" t="s">
        <v>60</v>
      </c>
      <c r="BW26" s="87" t="s">
        <v>62</v>
      </c>
      <c r="BX26" s="87" t="s">
        <v>61</v>
      </c>
      <c r="BY26" s="87" t="s">
        <v>60</v>
      </c>
      <c r="BZ26" s="87" t="s">
        <v>62</v>
      </c>
      <c r="CA26" s="87" t="s">
        <v>61</v>
      </c>
      <c r="CB26" s="87" t="s">
        <v>60</v>
      </c>
      <c r="CC26" s="87" t="s">
        <v>62</v>
      </c>
      <c r="CD26" s="87" t="s">
        <v>61</v>
      </c>
      <c r="CE26" s="87" t="s">
        <v>60</v>
      </c>
      <c r="CF26" s="87" t="s">
        <v>40</v>
      </c>
      <c r="CG26" s="202"/>
    </row>
    <row r="27" spans="2:85" ht="29.25" customHeight="1">
      <c r="B27" s="125" t="s">
        <v>126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Q27" s="104"/>
      <c r="R27" s="81"/>
      <c r="S27" s="104" t="s">
        <v>10</v>
      </c>
      <c r="T27" s="82"/>
      <c r="U27" s="98" t="s">
        <v>23</v>
      </c>
      <c r="V27" s="83"/>
      <c r="W27" s="105"/>
      <c r="X27" s="85" t="s">
        <v>23</v>
      </c>
      <c r="Y27" s="86"/>
      <c r="Z27" s="86"/>
      <c r="AA27" s="86"/>
      <c r="AC27" s="200">
        <v>1</v>
      </c>
      <c r="AD27" s="201" t="s">
        <v>62</v>
      </c>
      <c r="AE27" s="201"/>
      <c r="AF27" s="198" t="s">
        <v>23</v>
      </c>
      <c r="AG27" s="198"/>
      <c r="AH27" s="198"/>
      <c r="AI27" s="198"/>
      <c r="AJ27" s="198" t="s">
        <v>23</v>
      </c>
      <c r="AK27" s="198"/>
      <c r="AL27" s="198"/>
      <c r="AM27" s="198"/>
      <c r="AN27" s="198" t="s">
        <v>23</v>
      </c>
      <c r="AO27" s="198"/>
      <c r="AP27" s="198"/>
      <c r="AQ27" s="198"/>
      <c r="AR27" s="198" t="s">
        <v>23</v>
      </c>
      <c r="AS27" s="198"/>
      <c r="AT27" s="198"/>
      <c r="AU27" s="198"/>
      <c r="AV27" s="198">
        <v>0</v>
      </c>
      <c r="AW27" s="198"/>
      <c r="AX27" s="198"/>
      <c r="AY27" s="198"/>
      <c r="AZ27" s="198" t="s">
        <v>23</v>
      </c>
      <c r="BA27" s="198"/>
      <c r="BB27" s="198"/>
      <c r="BC27" s="198"/>
      <c r="BD27" s="199">
        <v>1</v>
      </c>
      <c r="BF27" s="70" t="s">
        <v>12</v>
      </c>
      <c r="BL27" s="88" t="s">
        <v>107</v>
      </c>
      <c r="BM27" s="80" t="s">
        <v>103</v>
      </c>
      <c r="BN27" s="80" t="s">
        <v>108</v>
      </c>
      <c r="BO27" s="89">
        <v>40978</v>
      </c>
      <c r="BP27" s="80" t="s">
        <v>22</v>
      </c>
      <c r="BQ27" s="80" t="s">
        <v>23</v>
      </c>
      <c r="BR27" s="80">
        <v>40</v>
      </c>
      <c r="BS27" s="80" t="s">
        <v>23</v>
      </c>
      <c r="BT27" s="80" t="s">
        <v>23</v>
      </c>
      <c r="BU27" s="80" t="s">
        <v>23</v>
      </c>
      <c r="BV27" s="80">
        <v>20</v>
      </c>
      <c r="BW27" s="80" t="s">
        <v>23</v>
      </c>
      <c r="BX27" s="80">
        <v>20</v>
      </c>
      <c r="BY27" s="80" t="s">
        <v>23</v>
      </c>
      <c r="BZ27" s="80" t="s">
        <v>23</v>
      </c>
      <c r="CA27" s="80" t="s">
        <v>23</v>
      </c>
      <c r="CB27" s="80">
        <v>20</v>
      </c>
      <c r="CC27" s="80">
        <v>0</v>
      </c>
      <c r="CD27" s="80">
        <v>60</v>
      </c>
      <c r="CE27" s="80">
        <v>40</v>
      </c>
      <c r="CF27" s="80">
        <v>60</v>
      </c>
      <c r="CG27" s="90" t="s">
        <v>61</v>
      </c>
    </row>
    <row r="28" spans="2:56" ht="49.5" customHeight="1">
      <c r="B28" s="125" t="s">
        <v>127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Q28" s="80"/>
      <c r="R28" s="81"/>
      <c r="S28" s="80" t="s">
        <v>10</v>
      </c>
      <c r="T28" s="82"/>
      <c r="U28" s="54" t="s">
        <v>23</v>
      </c>
      <c r="V28" s="83"/>
      <c r="W28" s="84"/>
      <c r="X28" s="85" t="s">
        <v>23</v>
      </c>
      <c r="Y28" s="86"/>
      <c r="Z28" s="86"/>
      <c r="AA28" s="86"/>
      <c r="AC28" s="200"/>
      <c r="AD28" s="201"/>
      <c r="AE28" s="201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</row>
    <row r="29" spans="2:56" ht="29.25" customHeight="1"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Q29" s="80"/>
      <c r="R29" s="81"/>
      <c r="S29" s="80" t="s">
        <v>10</v>
      </c>
      <c r="T29" s="82"/>
      <c r="U29" s="54" t="s">
        <v>23</v>
      </c>
      <c r="V29" s="83"/>
      <c r="W29" s="84"/>
      <c r="X29" s="85" t="s">
        <v>23</v>
      </c>
      <c r="Y29" s="86"/>
      <c r="Z29" s="86"/>
      <c r="AA29" s="86"/>
      <c r="AC29" s="200">
        <v>2</v>
      </c>
      <c r="AD29" s="201" t="s">
        <v>61</v>
      </c>
      <c r="AE29" s="201"/>
      <c r="AF29" s="198">
        <v>40</v>
      </c>
      <c r="AG29" s="198"/>
      <c r="AH29" s="198"/>
      <c r="AI29" s="198"/>
      <c r="AJ29" s="198" t="s">
        <v>23</v>
      </c>
      <c r="AK29" s="198"/>
      <c r="AL29" s="198"/>
      <c r="AM29" s="198"/>
      <c r="AN29" s="198">
        <v>20</v>
      </c>
      <c r="AO29" s="198"/>
      <c r="AP29" s="198"/>
      <c r="AQ29" s="198"/>
      <c r="AR29" s="198" t="s">
        <v>23</v>
      </c>
      <c r="AS29" s="198"/>
      <c r="AT29" s="198"/>
      <c r="AU29" s="198"/>
      <c r="AV29" s="198">
        <v>60</v>
      </c>
      <c r="AW29" s="198"/>
      <c r="AX29" s="198"/>
      <c r="AY29" s="198"/>
      <c r="AZ29" s="198" t="s">
        <v>61</v>
      </c>
      <c r="BA29" s="198"/>
      <c r="BB29" s="198"/>
      <c r="BC29" s="198"/>
      <c r="BD29" s="199">
        <v>2</v>
      </c>
    </row>
    <row r="30" spans="2:56" ht="44.25" customHeight="1">
      <c r="B30" s="125" t="s">
        <v>129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Q30" s="80" t="s">
        <v>10</v>
      </c>
      <c r="R30" s="81"/>
      <c r="S30" s="80"/>
      <c r="T30" s="82"/>
      <c r="U30" s="54" t="s">
        <v>23</v>
      </c>
      <c r="V30" s="83"/>
      <c r="W30" s="84"/>
      <c r="X30" s="85">
        <v>2</v>
      </c>
      <c r="Y30" s="86"/>
      <c r="Z30" s="86"/>
      <c r="AA30" s="86"/>
      <c r="AC30" s="200"/>
      <c r="AD30" s="201"/>
      <c r="AE30" s="201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</row>
    <row r="31" spans="2:56" ht="29.25" customHeight="1">
      <c r="B31" s="125" t="s">
        <v>130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80"/>
      <c r="R31" s="81"/>
      <c r="S31" s="80"/>
      <c r="T31" s="82"/>
      <c r="U31" s="54" t="s">
        <v>23</v>
      </c>
      <c r="V31" s="83"/>
      <c r="W31" s="84"/>
      <c r="X31" s="85" t="s">
        <v>23</v>
      </c>
      <c r="Y31" s="86"/>
      <c r="Z31" s="86"/>
      <c r="AA31" s="86"/>
      <c r="AB31" s="86"/>
      <c r="AC31" s="200">
        <v>3</v>
      </c>
      <c r="AD31" s="201" t="s">
        <v>60</v>
      </c>
      <c r="AE31" s="201"/>
      <c r="AF31" s="198" t="s">
        <v>23</v>
      </c>
      <c r="AG31" s="198"/>
      <c r="AH31" s="198"/>
      <c r="AI31" s="198"/>
      <c r="AJ31" s="198">
        <v>20</v>
      </c>
      <c r="AK31" s="198"/>
      <c r="AL31" s="198"/>
      <c r="AM31" s="198"/>
      <c r="AN31" s="198" t="s">
        <v>23</v>
      </c>
      <c r="AO31" s="198"/>
      <c r="AP31" s="198"/>
      <c r="AQ31" s="198"/>
      <c r="AR31" s="198">
        <v>20</v>
      </c>
      <c r="AS31" s="198"/>
      <c r="AT31" s="198"/>
      <c r="AU31" s="198"/>
      <c r="AV31" s="198">
        <v>40</v>
      </c>
      <c r="AW31" s="198"/>
      <c r="AX31" s="198"/>
      <c r="AY31" s="198"/>
      <c r="AZ31" s="198" t="s">
        <v>23</v>
      </c>
      <c r="BA31" s="198"/>
      <c r="BB31" s="198"/>
      <c r="BC31" s="198"/>
      <c r="BD31" s="199">
        <v>3</v>
      </c>
    </row>
    <row r="32" spans="29:56" ht="27" customHeight="1">
      <c r="AC32" s="200"/>
      <c r="AD32" s="201"/>
      <c r="AE32" s="201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</row>
    <row r="33" spans="2:56" ht="27" customHeight="1">
      <c r="B33" s="115" t="s">
        <v>125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AC33" s="106"/>
      <c r="AD33" s="83"/>
      <c r="AE33" s="83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</row>
    <row r="34" spans="29:56" ht="27" customHeight="1">
      <c r="AC34" s="106"/>
      <c r="AD34" s="83"/>
      <c r="AE34" s="83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</row>
    <row r="35" spans="2:31" ht="15.75">
      <c r="B35" s="230" t="s">
        <v>34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AD35" s="91"/>
      <c r="AE35" s="91"/>
    </row>
    <row r="37" spans="2:23" ht="33.75" customHeight="1">
      <c r="B37" s="127" t="s">
        <v>119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9" spans="17:23" ht="16.5">
      <c r="Q39" s="77" t="s">
        <v>8</v>
      </c>
      <c r="R39" s="78"/>
      <c r="S39" s="77" t="s">
        <v>9</v>
      </c>
      <c r="T39" s="78"/>
      <c r="U39" s="67" t="s">
        <v>45</v>
      </c>
      <c r="V39" s="79"/>
      <c r="W39" s="77" t="s">
        <v>11</v>
      </c>
    </row>
    <row r="40" spans="17:23" ht="15">
      <c r="Q40" s="79"/>
      <c r="R40" s="79"/>
      <c r="S40" s="79"/>
      <c r="T40" s="79"/>
      <c r="U40" s="79"/>
      <c r="V40" s="79"/>
      <c r="W40" s="79"/>
    </row>
    <row r="41" spans="2:24" ht="27" customHeight="1">
      <c r="B41" s="195" t="s">
        <v>35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7"/>
      <c r="Q41" s="80"/>
      <c r="R41" s="81"/>
      <c r="S41" s="80" t="s">
        <v>10</v>
      </c>
      <c r="T41" s="82"/>
      <c r="U41" s="84" t="s">
        <v>23</v>
      </c>
      <c r="V41" s="83"/>
      <c r="W41" s="92"/>
      <c r="X41" s="85" t="s">
        <v>23</v>
      </c>
    </row>
    <row r="42" spans="2:24" ht="27" customHeight="1">
      <c r="B42" s="191" t="s">
        <v>58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Q42" s="80"/>
      <c r="R42" s="81"/>
      <c r="S42" s="80" t="s">
        <v>10</v>
      </c>
      <c r="T42" s="82"/>
      <c r="U42" s="84" t="s">
        <v>23</v>
      </c>
      <c r="V42" s="83"/>
      <c r="W42" s="92"/>
      <c r="X42" s="85" t="s">
        <v>23</v>
      </c>
    </row>
    <row r="43" spans="2:24" ht="27" customHeight="1">
      <c r="B43" s="191" t="s">
        <v>37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Q43" s="80" t="s">
        <v>10</v>
      </c>
      <c r="R43" s="81"/>
      <c r="S43" s="80"/>
      <c r="T43" s="82"/>
      <c r="U43" s="84" t="s">
        <v>23</v>
      </c>
      <c r="V43" s="83"/>
      <c r="W43" s="92">
        <v>139</v>
      </c>
      <c r="X43" s="85">
        <v>3</v>
      </c>
    </row>
    <row r="45" spans="2:23" ht="15.75">
      <c r="B45" s="230" t="s">
        <v>38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2"/>
    </row>
    <row r="47" spans="2:23" ht="41.25" customHeight="1">
      <c r="B47" s="153" t="s">
        <v>123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9" spans="17:23" ht="43.5" customHeight="1">
      <c r="Q49" s="77" t="s">
        <v>8</v>
      </c>
      <c r="R49" s="78"/>
      <c r="S49" s="77" t="s">
        <v>9</v>
      </c>
      <c r="T49" s="78"/>
      <c r="U49" s="67" t="s">
        <v>45</v>
      </c>
      <c r="V49" s="79"/>
      <c r="W49" s="77" t="s">
        <v>11</v>
      </c>
    </row>
    <row r="50" spans="17:23" ht="15">
      <c r="Q50" s="79"/>
      <c r="R50" s="79"/>
      <c r="S50" s="79"/>
      <c r="T50" s="79"/>
      <c r="U50" s="79"/>
      <c r="V50" s="79"/>
      <c r="W50" s="79"/>
    </row>
    <row r="51" spans="2:24" ht="23.25" customHeight="1">
      <c r="B51" s="195" t="s">
        <v>13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Q51" s="80"/>
      <c r="R51" s="81"/>
      <c r="S51" s="80"/>
      <c r="T51" s="82"/>
      <c r="U51" s="84" t="s">
        <v>23</v>
      </c>
      <c r="V51" s="83"/>
      <c r="W51" s="84"/>
      <c r="X51" s="85" t="s">
        <v>23</v>
      </c>
    </row>
    <row r="52" spans="2:24" ht="23.25" customHeight="1">
      <c r="B52" s="195" t="s">
        <v>14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Q52" s="80"/>
      <c r="R52" s="81"/>
      <c r="S52" s="80"/>
      <c r="T52" s="82"/>
      <c r="U52" s="84" t="s">
        <v>23</v>
      </c>
      <c r="V52" s="83"/>
      <c r="W52" s="84"/>
      <c r="X52" s="85" t="s">
        <v>23</v>
      </c>
    </row>
    <row r="53" spans="2:24" ht="23.25" customHeight="1">
      <c r="B53" s="191" t="s">
        <v>16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Q53" s="80" t="s">
        <v>44</v>
      </c>
      <c r="R53" s="81"/>
      <c r="S53" s="80"/>
      <c r="T53" s="82"/>
      <c r="U53" s="84" t="s">
        <v>23</v>
      </c>
      <c r="V53" s="83"/>
      <c r="W53" s="84"/>
      <c r="X53" s="85">
        <v>2</v>
      </c>
    </row>
    <row r="54" spans="2:24" ht="23.25" customHeight="1">
      <c r="B54" s="191" t="s">
        <v>15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Q54" s="80"/>
      <c r="R54" s="81"/>
      <c r="S54" s="80"/>
      <c r="T54" s="82"/>
      <c r="U54" s="84" t="s">
        <v>23</v>
      </c>
      <c r="V54" s="83"/>
      <c r="W54" s="84"/>
      <c r="X54" s="85" t="s">
        <v>23</v>
      </c>
    </row>
    <row r="56" spans="2:23" ht="15.75">
      <c r="B56" s="230" t="s">
        <v>17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2"/>
    </row>
    <row r="58" spans="2:23" ht="14.25">
      <c r="B58" s="188" t="s">
        <v>116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60" spans="2:23" ht="30" customHeight="1">
      <c r="B60" s="153" t="s">
        <v>120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2" spans="17:23" ht="16.5">
      <c r="Q62" s="77" t="s">
        <v>8</v>
      </c>
      <c r="R62" s="78"/>
      <c r="S62" s="77" t="s">
        <v>9</v>
      </c>
      <c r="T62" s="78"/>
      <c r="U62" s="67" t="s">
        <v>45</v>
      </c>
      <c r="V62" s="79"/>
      <c r="W62" s="77" t="s">
        <v>11</v>
      </c>
    </row>
    <row r="63" spans="17:22" ht="15">
      <c r="Q63" s="79"/>
      <c r="R63" s="79"/>
      <c r="S63" s="79"/>
      <c r="T63" s="79"/>
      <c r="U63" s="79"/>
      <c r="V63" s="79"/>
    </row>
    <row r="64" spans="2:24" ht="66.75" customHeight="1">
      <c r="B64" s="195" t="s">
        <v>39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7"/>
      <c r="Q64" s="80"/>
      <c r="R64" s="81"/>
      <c r="S64" s="80" t="s">
        <v>44</v>
      </c>
      <c r="T64" s="82"/>
      <c r="U64" s="84" t="s">
        <v>23</v>
      </c>
      <c r="V64" s="83"/>
      <c r="W64" s="84"/>
      <c r="X64" s="85" t="s">
        <v>23</v>
      </c>
    </row>
    <row r="65" spans="2:24" ht="45" customHeight="1">
      <c r="B65" s="191" t="s">
        <v>118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Q65" s="80"/>
      <c r="R65" s="81"/>
      <c r="S65" s="80" t="s">
        <v>44</v>
      </c>
      <c r="T65" s="82"/>
      <c r="U65" s="84"/>
      <c r="V65" s="83"/>
      <c r="W65" s="84"/>
      <c r="X65" s="85" t="s">
        <v>23</v>
      </c>
    </row>
    <row r="66" spans="2:24" ht="45" customHeight="1">
      <c r="B66" s="126" t="s">
        <v>124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Q66" s="80" t="s">
        <v>44</v>
      </c>
      <c r="R66" s="81"/>
      <c r="S66" s="80"/>
      <c r="T66" s="82"/>
      <c r="U66" s="84" t="s">
        <v>23</v>
      </c>
      <c r="V66" s="83"/>
      <c r="W66" s="84" t="s">
        <v>109</v>
      </c>
      <c r="X66" s="85">
        <v>3</v>
      </c>
    </row>
  </sheetData>
  <sheetProtection/>
  <mergeCells count="95">
    <mergeCell ref="B2:W2"/>
    <mergeCell ref="AE7:AF7"/>
    <mergeCell ref="B8:W8"/>
    <mergeCell ref="AE8:AF8"/>
    <mergeCell ref="B10:W10"/>
    <mergeCell ref="AE10:AF10"/>
    <mergeCell ref="B4:W4"/>
    <mergeCell ref="B12:I12"/>
    <mergeCell ref="J12:O12"/>
    <mergeCell ref="P12:W12"/>
    <mergeCell ref="AE12:AF12"/>
    <mergeCell ref="B14:I14"/>
    <mergeCell ref="J14:O14"/>
    <mergeCell ref="P14:W14"/>
    <mergeCell ref="B16:W16"/>
    <mergeCell ref="B18:W18"/>
    <mergeCell ref="B20:W20"/>
    <mergeCell ref="AC22:BC22"/>
    <mergeCell ref="B23:U23"/>
    <mergeCell ref="AZ24:BC26"/>
    <mergeCell ref="B22:W22"/>
    <mergeCell ref="AN26:AQ26"/>
    <mergeCell ref="AC24:AE25"/>
    <mergeCell ref="AF24:AI25"/>
    <mergeCell ref="BZ24:CB25"/>
    <mergeCell ref="CC24:CF25"/>
    <mergeCell ref="CG24:CG26"/>
    <mergeCell ref="AN27:AQ28"/>
    <mergeCell ref="BL24:BL26"/>
    <mergeCell ref="BM24:BM26"/>
    <mergeCell ref="BN24:BN26"/>
    <mergeCell ref="BO24:BO26"/>
    <mergeCell ref="BP24:BP26"/>
    <mergeCell ref="BQ24:BS25"/>
    <mergeCell ref="AJ24:AM25"/>
    <mergeCell ref="BT24:BV25"/>
    <mergeCell ref="BW24:BY25"/>
    <mergeCell ref="AN24:AQ25"/>
    <mergeCell ref="AR24:AU25"/>
    <mergeCell ref="AV24:AY26"/>
    <mergeCell ref="AR26:AU26"/>
    <mergeCell ref="B27:O27"/>
    <mergeCell ref="AC27:AC28"/>
    <mergeCell ref="AD27:AE28"/>
    <mergeCell ref="AF27:AI28"/>
    <mergeCell ref="AJ27:AM28"/>
    <mergeCell ref="B25:U25"/>
    <mergeCell ref="B26:O26"/>
    <mergeCell ref="AC26:AE26"/>
    <mergeCell ref="AF26:AI26"/>
    <mergeCell ref="AJ26:AM26"/>
    <mergeCell ref="BD29:BD30"/>
    <mergeCell ref="AR27:AU28"/>
    <mergeCell ref="AV27:AY28"/>
    <mergeCell ref="AZ27:BC28"/>
    <mergeCell ref="BD27:BD28"/>
    <mergeCell ref="B28:O28"/>
    <mergeCell ref="B29:O29"/>
    <mergeCell ref="AC29:AC30"/>
    <mergeCell ref="AD29:AE30"/>
    <mergeCell ref="AF29:AI30"/>
    <mergeCell ref="AN29:AQ30"/>
    <mergeCell ref="AR29:AU30"/>
    <mergeCell ref="AJ29:AM30"/>
    <mergeCell ref="AV29:AY30"/>
    <mergeCell ref="AZ29:BC30"/>
    <mergeCell ref="AR31:AU32"/>
    <mergeCell ref="AV31:AY32"/>
    <mergeCell ref="AZ31:BC32"/>
    <mergeCell ref="BD31:BD32"/>
    <mergeCell ref="B35:W35"/>
    <mergeCell ref="B41:O41"/>
    <mergeCell ref="B31:O31"/>
    <mergeCell ref="AC31:AC32"/>
    <mergeCell ref="AD31:AE32"/>
    <mergeCell ref="AF31:AI32"/>
    <mergeCell ref="AJ31:AM32"/>
    <mergeCell ref="AN31:AQ32"/>
    <mergeCell ref="B37:W37"/>
    <mergeCell ref="B30:O30"/>
    <mergeCell ref="B66:O66"/>
    <mergeCell ref="B53:O53"/>
    <mergeCell ref="B54:O54"/>
    <mergeCell ref="B56:W56"/>
    <mergeCell ref="B64:O64"/>
    <mergeCell ref="B47:W47"/>
    <mergeCell ref="B60:W60"/>
    <mergeCell ref="B33:W33"/>
    <mergeCell ref="B65:O65"/>
    <mergeCell ref="B58:W58"/>
    <mergeCell ref="B42:O42"/>
    <mergeCell ref="B43:O43"/>
    <mergeCell ref="B45:W45"/>
    <mergeCell ref="B51:O51"/>
    <mergeCell ref="B52:O52"/>
  </mergeCells>
  <conditionalFormatting sqref="AN29 AN31 AR31 AR27 AV29 AV31 AZ29 AZ31 BD29 BD31 AF27 AF29 AF31 U41:W43 AJ27 AJ29 AJ31 U51:W54 AN27 AR29 AV27 AZ27 BD27 U24 U39 U62 U49 U64:W66 U26:W31">
    <cfRule type="cellIs" priority="15" dxfId="226" operator="equal">
      <formula>$BF$27</formula>
    </cfRule>
  </conditionalFormatting>
  <dataValidations count="1">
    <dataValidation type="list" allowBlank="1" showInputMessage="1" showErrorMessage="1" error="DEBE MARCAR SOLO CON UNA X MAYUSCULA" sqref="S64:T66 S26:T31 Q41:Q43 S41:T43 S51:T54 Q51:Q54 Q64:Q66 Q26:Q31">
      <formula1>$BF$26</formula1>
    </dataValidation>
  </dataValidations>
  <printOptions/>
  <pageMargins left="0.7" right="0.7" top="0.75" bottom="0.75" header="0.3" footer="0.3"/>
  <pageSetup horizontalDpi="600" verticalDpi="600" orientation="portrait" scale="60" r:id="rId1"/>
  <colBreaks count="2" manualBreakCount="2">
    <brk id="68" min="21" max="27" man="1"/>
    <brk id="77" min="21" max="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2:CG66"/>
  <sheetViews>
    <sheetView view="pageBreakPreview" zoomScale="70" zoomScaleNormal="40" zoomScaleSheetLayoutView="70" zoomScalePageLayoutView="0" workbookViewId="0" topLeftCell="A16">
      <selection activeCell="B26" sqref="B26:O31"/>
    </sheetView>
  </sheetViews>
  <sheetFormatPr defaultColWidth="11.421875" defaultRowHeight="15"/>
  <cols>
    <col min="1" max="17" width="4.28125" style="70" customWidth="1"/>
    <col min="18" max="18" width="1.1484375" style="70" customWidth="1"/>
    <col min="19" max="19" width="4.28125" style="70" customWidth="1"/>
    <col min="20" max="20" width="1.57421875" style="70" customWidth="1"/>
    <col min="21" max="21" width="8.140625" style="70" customWidth="1"/>
    <col min="22" max="22" width="1.7109375" style="70" customWidth="1"/>
    <col min="23" max="23" width="15.140625" style="70" customWidth="1"/>
    <col min="24" max="24" width="11.28125" style="69" hidden="1" customWidth="1"/>
    <col min="25" max="26" width="11.28125" style="70" hidden="1" customWidth="1"/>
    <col min="27" max="27" width="3.140625" style="70" customWidth="1"/>
    <col min="28" max="29" width="4.7109375" style="70" customWidth="1"/>
    <col min="30" max="30" width="4.57421875" style="70" customWidth="1"/>
    <col min="31" max="31" width="10.57421875" style="70" customWidth="1"/>
    <col min="32" max="41" width="4.7109375" style="70" customWidth="1"/>
    <col min="42" max="42" width="5.140625" style="70" customWidth="1"/>
    <col min="43" max="45" width="4.00390625" style="70" customWidth="1"/>
    <col min="46" max="46" width="5.421875" style="70" customWidth="1"/>
    <col min="47" max="52" width="4.00390625" style="70" customWidth="1"/>
    <col min="53" max="54" width="5.8515625" style="70" customWidth="1"/>
    <col min="55" max="56" width="4.00390625" style="70" customWidth="1"/>
    <col min="57" max="62" width="4.28125" style="70" hidden="1" customWidth="1"/>
    <col min="63" max="63" width="4.28125" style="70" customWidth="1"/>
    <col min="64" max="64" width="31.57421875" style="70" customWidth="1"/>
    <col min="65" max="66" width="29.7109375" style="70" customWidth="1"/>
    <col min="67" max="67" width="19.28125" style="70" customWidth="1"/>
    <col min="68" max="68" width="28.7109375" style="70" customWidth="1"/>
    <col min="69" max="72" width="15.421875" style="70" customWidth="1"/>
    <col min="73" max="73" width="20.140625" style="70" customWidth="1"/>
    <col min="74" max="75" width="15.421875" style="70" customWidth="1"/>
    <col min="76" max="76" width="20.57421875" style="70" customWidth="1"/>
    <col min="77" max="80" width="15.421875" style="70" customWidth="1"/>
    <col min="81" max="84" width="18.7109375" style="70" customWidth="1"/>
    <col min="85" max="85" width="29.140625" style="70" customWidth="1"/>
    <col min="86" max="16384" width="11.421875" style="70" customWidth="1"/>
  </cols>
  <sheetData>
    <row r="2" spans="2:23" ht="15">
      <c r="B2" s="190" t="s">
        <v>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2:23" ht="5.25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2:23" ht="105.75" customHeigh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5" ht="6" customHeight="1"/>
    <row r="6" ht="14.25">
      <c r="B6" s="70" t="s">
        <v>46</v>
      </c>
    </row>
    <row r="7" spans="31:32" ht="8.25" customHeight="1">
      <c r="AE7" s="221"/>
      <c r="AF7" s="221"/>
    </row>
    <row r="8" spans="2:32" ht="15.75">
      <c r="B8" s="192" t="s">
        <v>28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AE8" s="221"/>
      <c r="AF8" s="221"/>
    </row>
    <row r="9" spans="31:32" ht="6" customHeight="1">
      <c r="AE9" s="72"/>
      <c r="AF9" s="72"/>
    </row>
    <row r="10" spans="2:32" ht="14.25">
      <c r="B10" s="214" t="s">
        <v>110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AE10" s="221"/>
      <c r="AF10" s="221"/>
    </row>
    <row r="11" spans="31:32" ht="5.25" customHeight="1">
      <c r="AE11" s="72"/>
      <c r="AF11" s="72"/>
    </row>
    <row r="12" spans="2:32" ht="26.25" customHeight="1">
      <c r="B12" s="226" t="s">
        <v>29</v>
      </c>
      <c r="C12" s="226"/>
      <c r="D12" s="226"/>
      <c r="E12" s="226"/>
      <c r="F12" s="226"/>
      <c r="G12" s="226"/>
      <c r="H12" s="226"/>
      <c r="I12" s="226"/>
      <c r="J12" s="226" t="s">
        <v>25</v>
      </c>
      <c r="K12" s="226"/>
      <c r="L12" s="226"/>
      <c r="M12" s="226"/>
      <c r="N12" s="226"/>
      <c r="O12" s="227"/>
      <c r="P12" s="227" t="s">
        <v>30</v>
      </c>
      <c r="Q12" s="228"/>
      <c r="R12" s="228"/>
      <c r="S12" s="228"/>
      <c r="T12" s="228"/>
      <c r="U12" s="228"/>
      <c r="V12" s="228"/>
      <c r="W12" s="229"/>
      <c r="AE12" s="221"/>
      <c r="AF12" s="221"/>
    </row>
    <row r="13" ht="8.25" customHeight="1"/>
    <row r="14" spans="2:23" ht="29.25" customHeight="1">
      <c r="B14" s="234" t="s">
        <v>111</v>
      </c>
      <c r="C14" s="234"/>
      <c r="D14" s="234"/>
      <c r="E14" s="234"/>
      <c r="F14" s="234"/>
      <c r="G14" s="234"/>
      <c r="H14" s="234"/>
      <c r="I14" s="234"/>
      <c r="J14" s="234" t="s">
        <v>110</v>
      </c>
      <c r="K14" s="234"/>
      <c r="L14" s="234"/>
      <c r="M14" s="234">
        <v>40978</v>
      </c>
      <c r="N14" s="234"/>
      <c r="O14" s="235"/>
      <c r="P14" s="236">
        <v>40978</v>
      </c>
      <c r="Q14" s="237"/>
      <c r="R14" s="237"/>
      <c r="S14" s="237"/>
      <c r="T14" s="237"/>
      <c r="U14" s="237"/>
      <c r="V14" s="237"/>
      <c r="W14" s="238"/>
    </row>
    <row r="15" ht="5.25" customHeight="1"/>
    <row r="16" spans="2:23" ht="15.75">
      <c r="B16" s="230" t="s">
        <v>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2"/>
    </row>
    <row r="17" spans="2:22" ht="6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2:23" ht="14.25">
      <c r="B18" s="214" t="s">
        <v>22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</row>
    <row r="19" spans="2:23" ht="6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2:23" ht="15.75">
      <c r="B20" s="230" t="s">
        <v>7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2"/>
    </row>
    <row r="21" ht="7.5" customHeight="1"/>
    <row r="22" spans="2:55" s="74" customFormat="1" ht="41.25" customHeight="1">
      <c r="B22" s="217" t="s">
        <v>122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75"/>
      <c r="AC22" s="239" t="s">
        <v>50</v>
      </c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</row>
    <row r="23" spans="2:82" ht="14.25"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76"/>
      <c r="AC23" s="70" t="s">
        <v>51</v>
      </c>
      <c r="AD23" s="70" t="s">
        <v>110</v>
      </c>
      <c r="BL23" s="70" t="s">
        <v>51</v>
      </c>
      <c r="BM23" s="70" t="s">
        <v>110</v>
      </c>
      <c r="BQ23" s="70" t="s">
        <v>51</v>
      </c>
      <c r="BR23" s="70" t="s">
        <v>110</v>
      </c>
      <c r="CC23" s="70" t="s">
        <v>51</v>
      </c>
      <c r="CD23" s="70" t="s">
        <v>110</v>
      </c>
    </row>
    <row r="24" spans="17:85" ht="34.5" customHeight="1">
      <c r="Q24" s="77" t="s">
        <v>8</v>
      </c>
      <c r="R24" s="78"/>
      <c r="S24" s="77" t="s">
        <v>9</v>
      </c>
      <c r="T24" s="78"/>
      <c r="U24" s="67" t="s">
        <v>45</v>
      </c>
      <c r="V24" s="79"/>
      <c r="W24" s="77" t="s">
        <v>11</v>
      </c>
      <c r="AC24" s="204" t="s">
        <v>0</v>
      </c>
      <c r="AD24" s="204"/>
      <c r="AE24" s="204"/>
      <c r="AF24" s="204" t="s">
        <v>1</v>
      </c>
      <c r="AG24" s="204"/>
      <c r="AH24" s="204"/>
      <c r="AI24" s="204"/>
      <c r="AJ24" s="202" t="s">
        <v>33</v>
      </c>
      <c r="AK24" s="202"/>
      <c r="AL24" s="202"/>
      <c r="AM24" s="202"/>
      <c r="AN24" s="202" t="s">
        <v>2</v>
      </c>
      <c r="AO24" s="202"/>
      <c r="AP24" s="202"/>
      <c r="AQ24" s="202"/>
      <c r="AR24" s="202" t="s">
        <v>3</v>
      </c>
      <c r="AS24" s="202"/>
      <c r="AT24" s="202"/>
      <c r="AU24" s="202"/>
      <c r="AV24" s="205" t="s">
        <v>19</v>
      </c>
      <c r="AW24" s="206"/>
      <c r="AX24" s="206"/>
      <c r="AY24" s="207"/>
      <c r="AZ24" s="205" t="s">
        <v>20</v>
      </c>
      <c r="BA24" s="206"/>
      <c r="BB24" s="206"/>
      <c r="BC24" s="207"/>
      <c r="BL24" s="202" t="s">
        <v>28</v>
      </c>
      <c r="BM24" s="202" t="s">
        <v>29</v>
      </c>
      <c r="BN24" s="202" t="s">
        <v>25</v>
      </c>
      <c r="BO24" s="202" t="s">
        <v>30</v>
      </c>
      <c r="BP24" s="202" t="s">
        <v>6</v>
      </c>
      <c r="BQ24" s="204" t="s">
        <v>1</v>
      </c>
      <c r="BR24" s="204"/>
      <c r="BS24" s="204"/>
      <c r="BT24" s="202" t="s">
        <v>33</v>
      </c>
      <c r="BU24" s="202"/>
      <c r="BV24" s="202"/>
      <c r="BW24" s="202" t="s">
        <v>18</v>
      </c>
      <c r="BX24" s="202"/>
      <c r="BY24" s="202"/>
      <c r="BZ24" s="202" t="s">
        <v>3</v>
      </c>
      <c r="CA24" s="202"/>
      <c r="CB24" s="202"/>
      <c r="CC24" s="202" t="s">
        <v>19</v>
      </c>
      <c r="CD24" s="202"/>
      <c r="CE24" s="202"/>
      <c r="CF24" s="202"/>
      <c r="CG24" s="202" t="s">
        <v>20</v>
      </c>
    </row>
    <row r="25" spans="2:85" ht="6.75" customHeight="1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76"/>
      <c r="AC25" s="204"/>
      <c r="AD25" s="204"/>
      <c r="AE25" s="204"/>
      <c r="AF25" s="204"/>
      <c r="AG25" s="204"/>
      <c r="AH25" s="204"/>
      <c r="AI25" s="204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8"/>
      <c r="AW25" s="209"/>
      <c r="AX25" s="209"/>
      <c r="AY25" s="210"/>
      <c r="AZ25" s="208"/>
      <c r="BA25" s="209"/>
      <c r="BB25" s="209"/>
      <c r="BC25" s="210"/>
      <c r="BL25" s="202"/>
      <c r="BM25" s="202"/>
      <c r="BN25" s="202"/>
      <c r="BO25" s="202"/>
      <c r="BP25" s="202"/>
      <c r="BQ25" s="204"/>
      <c r="BR25" s="204"/>
      <c r="BS25" s="204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</row>
    <row r="26" spans="2:85" ht="54" customHeight="1">
      <c r="B26" s="125" t="s">
        <v>131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07"/>
      <c r="Q26" s="113"/>
      <c r="R26" s="108"/>
      <c r="S26" s="113" t="s">
        <v>10</v>
      </c>
      <c r="T26" s="108"/>
      <c r="U26" s="54" t="s">
        <v>23</v>
      </c>
      <c r="V26" s="109"/>
      <c r="W26" s="84"/>
      <c r="X26" s="85" t="s">
        <v>23</v>
      </c>
      <c r="Y26" s="86"/>
      <c r="Z26" s="86"/>
      <c r="AA26" s="86"/>
      <c r="AC26" s="204" t="s">
        <v>4</v>
      </c>
      <c r="AD26" s="204"/>
      <c r="AE26" s="204"/>
      <c r="AF26" s="204">
        <v>40</v>
      </c>
      <c r="AG26" s="204"/>
      <c r="AH26" s="204"/>
      <c r="AI26" s="204"/>
      <c r="AJ26" s="204">
        <v>20</v>
      </c>
      <c r="AK26" s="204"/>
      <c r="AL26" s="204"/>
      <c r="AM26" s="204"/>
      <c r="AN26" s="204">
        <v>20</v>
      </c>
      <c r="AO26" s="204"/>
      <c r="AP26" s="204"/>
      <c r="AQ26" s="204"/>
      <c r="AR26" s="204">
        <v>20</v>
      </c>
      <c r="AS26" s="204"/>
      <c r="AT26" s="204"/>
      <c r="AU26" s="204"/>
      <c r="AV26" s="211"/>
      <c r="AW26" s="212"/>
      <c r="AX26" s="212"/>
      <c r="AY26" s="213"/>
      <c r="AZ26" s="211"/>
      <c r="BA26" s="212"/>
      <c r="BB26" s="212"/>
      <c r="BC26" s="213"/>
      <c r="BD26" s="86"/>
      <c r="BF26" s="70" t="s">
        <v>10</v>
      </c>
      <c r="BL26" s="202"/>
      <c r="BM26" s="202"/>
      <c r="BN26" s="202"/>
      <c r="BO26" s="202"/>
      <c r="BP26" s="202"/>
      <c r="BQ26" s="87" t="s">
        <v>62</v>
      </c>
      <c r="BR26" s="87" t="s">
        <v>61</v>
      </c>
      <c r="BS26" s="87" t="s">
        <v>60</v>
      </c>
      <c r="BT26" s="87" t="s">
        <v>62</v>
      </c>
      <c r="BU26" s="87" t="s">
        <v>61</v>
      </c>
      <c r="BV26" s="87" t="s">
        <v>60</v>
      </c>
      <c r="BW26" s="87" t="s">
        <v>62</v>
      </c>
      <c r="BX26" s="87" t="s">
        <v>61</v>
      </c>
      <c r="BY26" s="87" t="s">
        <v>60</v>
      </c>
      <c r="BZ26" s="87" t="s">
        <v>62</v>
      </c>
      <c r="CA26" s="87" t="s">
        <v>61</v>
      </c>
      <c r="CB26" s="87" t="s">
        <v>60</v>
      </c>
      <c r="CC26" s="87" t="s">
        <v>62</v>
      </c>
      <c r="CD26" s="87" t="s">
        <v>61</v>
      </c>
      <c r="CE26" s="87" t="s">
        <v>60</v>
      </c>
      <c r="CF26" s="87" t="s">
        <v>40</v>
      </c>
      <c r="CG26" s="202"/>
    </row>
    <row r="27" spans="2:85" ht="29.25" customHeight="1">
      <c r="B27" s="125" t="s">
        <v>126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Q27" s="104"/>
      <c r="R27" s="81"/>
      <c r="S27" s="104" t="s">
        <v>10</v>
      </c>
      <c r="T27" s="82"/>
      <c r="U27" s="98" t="s">
        <v>23</v>
      </c>
      <c r="V27" s="83"/>
      <c r="W27" s="105"/>
      <c r="X27" s="85" t="s">
        <v>23</v>
      </c>
      <c r="Y27" s="86"/>
      <c r="Z27" s="86"/>
      <c r="AA27" s="86"/>
      <c r="AC27" s="200">
        <v>1</v>
      </c>
      <c r="AD27" s="201" t="s">
        <v>62</v>
      </c>
      <c r="AE27" s="201"/>
      <c r="AF27" s="198" t="s">
        <v>23</v>
      </c>
      <c r="AG27" s="198"/>
      <c r="AH27" s="198"/>
      <c r="AI27" s="198"/>
      <c r="AJ27" s="198" t="s">
        <v>23</v>
      </c>
      <c r="AK27" s="198"/>
      <c r="AL27" s="198"/>
      <c r="AM27" s="198"/>
      <c r="AN27" s="198" t="s">
        <v>23</v>
      </c>
      <c r="AO27" s="198"/>
      <c r="AP27" s="198"/>
      <c r="AQ27" s="198"/>
      <c r="AR27" s="198" t="s">
        <v>23</v>
      </c>
      <c r="AS27" s="198"/>
      <c r="AT27" s="198"/>
      <c r="AU27" s="198"/>
      <c r="AV27" s="198">
        <v>0</v>
      </c>
      <c r="AW27" s="198"/>
      <c r="AX27" s="198"/>
      <c r="AY27" s="198"/>
      <c r="AZ27" s="198" t="s">
        <v>23</v>
      </c>
      <c r="BA27" s="198"/>
      <c r="BB27" s="198"/>
      <c r="BC27" s="198"/>
      <c r="BD27" s="199">
        <v>1</v>
      </c>
      <c r="BF27" s="70" t="s">
        <v>12</v>
      </c>
      <c r="BL27" s="88" t="s">
        <v>110</v>
      </c>
      <c r="BM27" s="80" t="s">
        <v>111</v>
      </c>
      <c r="BN27" s="80" t="s">
        <v>110</v>
      </c>
      <c r="BO27" s="89">
        <v>40978</v>
      </c>
      <c r="BP27" s="80" t="s">
        <v>22</v>
      </c>
      <c r="BQ27" s="80" t="s">
        <v>23</v>
      </c>
      <c r="BR27" s="80">
        <v>40</v>
      </c>
      <c r="BS27" s="80" t="s">
        <v>23</v>
      </c>
      <c r="BT27" s="80" t="s">
        <v>23</v>
      </c>
      <c r="BU27" s="80" t="s">
        <v>23</v>
      </c>
      <c r="BV27" s="80">
        <v>20</v>
      </c>
      <c r="BW27" s="80" t="s">
        <v>23</v>
      </c>
      <c r="BX27" s="80" t="s">
        <v>23</v>
      </c>
      <c r="BY27" s="80">
        <v>20</v>
      </c>
      <c r="BZ27" s="80" t="s">
        <v>23</v>
      </c>
      <c r="CA27" s="80">
        <v>20</v>
      </c>
      <c r="CB27" s="80" t="s">
        <v>23</v>
      </c>
      <c r="CC27" s="80">
        <v>0</v>
      </c>
      <c r="CD27" s="80">
        <v>60</v>
      </c>
      <c r="CE27" s="80">
        <v>40</v>
      </c>
      <c r="CF27" s="80">
        <v>60</v>
      </c>
      <c r="CG27" s="90" t="s">
        <v>61</v>
      </c>
    </row>
    <row r="28" spans="2:56" ht="49.5" customHeight="1">
      <c r="B28" s="125" t="s">
        <v>127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Q28" s="80"/>
      <c r="R28" s="81"/>
      <c r="S28" s="80" t="s">
        <v>10</v>
      </c>
      <c r="T28" s="82"/>
      <c r="U28" s="54" t="s">
        <v>23</v>
      </c>
      <c r="V28" s="83"/>
      <c r="W28" s="84"/>
      <c r="X28" s="85" t="s">
        <v>23</v>
      </c>
      <c r="Y28" s="86"/>
      <c r="Z28" s="86"/>
      <c r="AA28" s="86"/>
      <c r="AC28" s="200"/>
      <c r="AD28" s="201"/>
      <c r="AE28" s="201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</row>
    <row r="29" spans="2:56" ht="29.25" customHeight="1"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Q29" s="80"/>
      <c r="R29" s="81"/>
      <c r="S29" s="80" t="s">
        <v>10</v>
      </c>
      <c r="T29" s="82"/>
      <c r="U29" s="54" t="s">
        <v>23</v>
      </c>
      <c r="V29" s="83"/>
      <c r="W29" s="84"/>
      <c r="X29" s="85" t="s">
        <v>23</v>
      </c>
      <c r="Y29" s="86"/>
      <c r="Z29" s="86"/>
      <c r="AA29" s="86"/>
      <c r="AC29" s="200">
        <v>2</v>
      </c>
      <c r="AD29" s="201" t="s">
        <v>61</v>
      </c>
      <c r="AE29" s="201"/>
      <c r="AF29" s="198">
        <v>40</v>
      </c>
      <c r="AG29" s="198"/>
      <c r="AH29" s="198"/>
      <c r="AI29" s="198"/>
      <c r="AJ29" s="198" t="s">
        <v>23</v>
      </c>
      <c r="AK29" s="198"/>
      <c r="AL29" s="198"/>
      <c r="AM29" s="198"/>
      <c r="AN29" s="198" t="s">
        <v>23</v>
      </c>
      <c r="AO29" s="198"/>
      <c r="AP29" s="198"/>
      <c r="AQ29" s="198"/>
      <c r="AR29" s="198">
        <v>20</v>
      </c>
      <c r="AS29" s="198"/>
      <c r="AT29" s="198"/>
      <c r="AU29" s="198"/>
      <c r="AV29" s="198">
        <v>60</v>
      </c>
      <c r="AW29" s="198"/>
      <c r="AX29" s="198"/>
      <c r="AY29" s="198"/>
      <c r="AZ29" s="198" t="s">
        <v>61</v>
      </c>
      <c r="BA29" s="198"/>
      <c r="BB29" s="198"/>
      <c r="BC29" s="198"/>
      <c r="BD29" s="199">
        <v>2</v>
      </c>
    </row>
    <row r="30" spans="2:56" ht="72" customHeight="1">
      <c r="B30" s="125" t="s">
        <v>129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Q30" s="80" t="s">
        <v>10</v>
      </c>
      <c r="R30" s="81"/>
      <c r="S30" s="80"/>
      <c r="T30" s="82"/>
      <c r="U30" s="54" t="s">
        <v>23</v>
      </c>
      <c r="V30" s="83"/>
      <c r="W30" s="84"/>
      <c r="X30" s="85">
        <v>2</v>
      </c>
      <c r="Y30" s="86"/>
      <c r="Z30" s="86"/>
      <c r="AA30" s="86"/>
      <c r="AC30" s="200"/>
      <c r="AD30" s="201"/>
      <c r="AE30" s="201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</row>
    <row r="31" spans="2:56" ht="45" customHeight="1">
      <c r="B31" s="125" t="s">
        <v>130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80"/>
      <c r="R31" s="81"/>
      <c r="S31" s="80" t="s">
        <v>10</v>
      </c>
      <c r="T31" s="82"/>
      <c r="U31" s="54" t="s">
        <v>23</v>
      </c>
      <c r="V31" s="83"/>
      <c r="W31" s="84"/>
      <c r="X31" s="85" t="s">
        <v>23</v>
      </c>
      <c r="Y31" s="86"/>
      <c r="Z31" s="86"/>
      <c r="AA31" s="86"/>
      <c r="AB31" s="86"/>
      <c r="AC31" s="200">
        <v>3</v>
      </c>
      <c r="AD31" s="201" t="s">
        <v>60</v>
      </c>
      <c r="AE31" s="201"/>
      <c r="AF31" s="198" t="s">
        <v>23</v>
      </c>
      <c r="AG31" s="198"/>
      <c r="AH31" s="198"/>
      <c r="AI31" s="198"/>
      <c r="AJ31" s="198">
        <v>20</v>
      </c>
      <c r="AK31" s="198"/>
      <c r="AL31" s="198"/>
      <c r="AM31" s="198"/>
      <c r="AN31" s="198">
        <v>20</v>
      </c>
      <c r="AO31" s="198"/>
      <c r="AP31" s="198"/>
      <c r="AQ31" s="198"/>
      <c r="AR31" s="198" t="s">
        <v>23</v>
      </c>
      <c r="AS31" s="198"/>
      <c r="AT31" s="198"/>
      <c r="AU31" s="198"/>
      <c r="AV31" s="198">
        <v>40</v>
      </c>
      <c r="AW31" s="198"/>
      <c r="AX31" s="198"/>
      <c r="AY31" s="198"/>
      <c r="AZ31" s="198" t="s">
        <v>23</v>
      </c>
      <c r="BA31" s="198"/>
      <c r="BB31" s="198"/>
      <c r="BC31" s="198"/>
      <c r="BD31" s="199">
        <v>3</v>
      </c>
    </row>
    <row r="32" spans="29:56" ht="27" customHeight="1">
      <c r="AC32" s="200"/>
      <c r="AD32" s="201"/>
      <c r="AE32" s="201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</row>
    <row r="33" spans="2:56" ht="27" customHeight="1">
      <c r="B33" s="115" t="s">
        <v>125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AC33" s="106"/>
      <c r="AD33" s="83"/>
      <c r="AE33" s="83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</row>
    <row r="34" spans="29:56" ht="27" customHeight="1">
      <c r="AC34" s="106"/>
      <c r="AD34" s="83"/>
      <c r="AE34" s="83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</row>
    <row r="35" spans="2:31" ht="15.75">
      <c r="B35" s="230" t="s">
        <v>34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AD35" s="91"/>
      <c r="AE35" s="91"/>
    </row>
    <row r="37" spans="2:23" ht="42" customHeight="1">
      <c r="B37" s="127" t="s">
        <v>119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9" spans="17:23" ht="20.25" customHeight="1">
      <c r="Q39" s="77" t="s">
        <v>8</v>
      </c>
      <c r="R39" s="78"/>
      <c r="S39" s="77" t="s">
        <v>9</v>
      </c>
      <c r="T39" s="78"/>
      <c r="U39" s="67" t="s">
        <v>45</v>
      </c>
      <c r="V39" s="79"/>
      <c r="W39" s="77" t="s">
        <v>11</v>
      </c>
    </row>
    <row r="40" spans="17:23" ht="15">
      <c r="Q40" s="79"/>
      <c r="R40" s="79"/>
      <c r="S40" s="79"/>
      <c r="T40" s="79"/>
      <c r="U40" s="79"/>
      <c r="V40" s="79"/>
      <c r="W40" s="79"/>
    </row>
    <row r="41" spans="2:24" ht="27" customHeight="1">
      <c r="B41" s="195" t="s">
        <v>35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7"/>
      <c r="Q41" s="80"/>
      <c r="R41" s="81"/>
      <c r="S41" s="80" t="s">
        <v>10</v>
      </c>
      <c r="T41" s="82"/>
      <c r="U41" s="84" t="s">
        <v>23</v>
      </c>
      <c r="V41" s="83"/>
      <c r="W41" s="92"/>
      <c r="X41" s="85" t="s">
        <v>23</v>
      </c>
    </row>
    <row r="42" spans="2:24" ht="27" customHeight="1">
      <c r="B42" s="191" t="s">
        <v>58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Q42" s="80"/>
      <c r="R42" s="81"/>
      <c r="S42" s="80" t="s">
        <v>10</v>
      </c>
      <c r="T42" s="82"/>
      <c r="U42" s="84" t="s">
        <v>23</v>
      </c>
      <c r="V42" s="83"/>
      <c r="W42" s="92"/>
      <c r="X42" s="85" t="s">
        <v>23</v>
      </c>
    </row>
    <row r="43" spans="2:24" ht="27" customHeight="1">
      <c r="B43" s="191" t="s">
        <v>37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Q43" s="80" t="s">
        <v>10</v>
      </c>
      <c r="R43" s="81"/>
      <c r="S43" s="80"/>
      <c r="T43" s="82"/>
      <c r="U43" s="84" t="s">
        <v>23</v>
      </c>
      <c r="V43" s="83"/>
      <c r="W43" s="92">
        <v>40</v>
      </c>
      <c r="X43" s="85">
        <v>3</v>
      </c>
    </row>
    <row r="45" spans="2:23" ht="15.75">
      <c r="B45" s="230" t="s">
        <v>38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2"/>
    </row>
    <row r="47" spans="2:23" ht="37.5" customHeight="1">
      <c r="B47" s="153" t="s">
        <v>123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9" spans="17:23" ht="26.25" customHeight="1">
      <c r="Q49" s="77" t="s">
        <v>8</v>
      </c>
      <c r="R49" s="78"/>
      <c r="S49" s="77" t="s">
        <v>9</v>
      </c>
      <c r="T49" s="78"/>
      <c r="U49" s="67" t="s">
        <v>45</v>
      </c>
      <c r="V49" s="79"/>
      <c r="W49" s="77" t="s">
        <v>11</v>
      </c>
    </row>
    <row r="50" spans="17:23" ht="15">
      <c r="Q50" s="79"/>
      <c r="R50" s="79"/>
      <c r="S50" s="79"/>
      <c r="T50" s="79"/>
      <c r="U50" s="79"/>
      <c r="V50" s="79"/>
      <c r="W50" s="79"/>
    </row>
    <row r="51" spans="2:24" ht="23.25" customHeight="1">
      <c r="B51" s="195" t="s">
        <v>13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Q51" s="80"/>
      <c r="R51" s="81"/>
      <c r="S51" s="80"/>
      <c r="T51" s="82"/>
      <c r="U51" s="84" t="s">
        <v>23</v>
      </c>
      <c r="V51" s="83"/>
      <c r="W51" s="84"/>
      <c r="X51" s="85" t="s">
        <v>23</v>
      </c>
    </row>
    <row r="52" spans="2:24" ht="23.25" customHeight="1">
      <c r="B52" s="195" t="s">
        <v>14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Q52" s="80"/>
      <c r="R52" s="81"/>
      <c r="S52" s="80"/>
      <c r="T52" s="82"/>
      <c r="U52" s="84" t="s">
        <v>23</v>
      </c>
      <c r="V52" s="83"/>
      <c r="W52" s="84"/>
      <c r="X52" s="85" t="s">
        <v>23</v>
      </c>
    </row>
    <row r="53" spans="2:24" ht="23.25" customHeight="1">
      <c r="B53" s="191" t="s">
        <v>16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Q53" s="80"/>
      <c r="R53" s="81"/>
      <c r="S53" s="80"/>
      <c r="T53" s="82"/>
      <c r="U53" s="84" t="s">
        <v>23</v>
      </c>
      <c r="V53" s="83"/>
      <c r="W53" s="84"/>
      <c r="X53" s="85" t="s">
        <v>23</v>
      </c>
    </row>
    <row r="54" spans="2:24" ht="23.25" customHeight="1">
      <c r="B54" s="191" t="s">
        <v>15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Q54" s="80" t="s">
        <v>10</v>
      </c>
      <c r="R54" s="81"/>
      <c r="S54" s="80"/>
      <c r="T54" s="82"/>
      <c r="U54" s="84" t="s">
        <v>23</v>
      </c>
      <c r="V54" s="83"/>
      <c r="W54" s="84"/>
      <c r="X54" s="85">
        <v>3</v>
      </c>
    </row>
    <row r="56" spans="2:23" ht="15.75">
      <c r="B56" s="230" t="s">
        <v>17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2"/>
    </row>
    <row r="58" spans="2:23" ht="33" customHeight="1">
      <c r="B58" s="188" t="s">
        <v>116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60" spans="2:23" ht="33.75" customHeight="1">
      <c r="B60" s="153" t="s">
        <v>120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2" spans="17:23" ht="16.5">
      <c r="Q62" s="77" t="s">
        <v>8</v>
      </c>
      <c r="R62" s="78"/>
      <c r="S62" s="77" t="s">
        <v>9</v>
      </c>
      <c r="T62" s="78"/>
      <c r="U62" s="67" t="s">
        <v>45</v>
      </c>
      <c r="V62" s="79"/>
      <c r="W62" s="77" t="s">
        <v>11</v>
      </c>
    </row>
    <row r="63" spans="17:22" ht="15">
      <c r="Q63" s="79"/>
      <c r="R63" s="79"/>
      <c r="S63" s="79"/>
      <c r="T63" s="79"/>
      <c r="U63" s="79"/>
      <c r="V63" s="79"/>
    </row>
    <row r="64" spans="2:24" ht="38.25" customHeight="1">
      <c r="B64" s="195" t="s">
        <v>39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7"/>
      <c r="Q64" s="80"/>
      <c r="R64" s="81"/>
      <c r="S64" s="80" t="s">
        <v>44</v>
      </c>
      <c r="T64" s="82"/>
      <c r="U64" s="84" t="s">
        <v>23</v>
      </c>
      <c r="V64" s="83"/>
      <c r="W64" s="84"/>
      <c r="X64" s="85" t="s">
        <v>23</v>
      </c>
    </row>
    <row r="65" spans="2:24" ht="39" customHeight="1">
      <c r="B65" s="191" t="s">
        <v>118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Q65" s="80" t="s">
        <v>44</v>
      </c>
      <c r="R65" s="81"/>
      <c r="S65" s="80"/>
      <c r="T65" s="82"/>
      <c r="U65" s="84"/>
      <c r="V65" s="83"/>
      <c r="W65" s="84" t="s">
        <v>112</v>
      </c>
      <c r="X65" s="85">
        <v>2</v>
      </c>
    </row>
    <row r="66" spans="2:24" ht="45" customHeight="1">
      <c r="B66" s="126" t="s">
        <v>124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Q66" s="80"/>
      <c r="R66" s="81"/>
      <c r="S66" s="80" t="s">
        <v>44</v>
      </c>
      <c r="T66" s="82"/>
      <c r="U66" s="84" t="s">
        <v>23</v>
      </c>
      <c r="V66" s="83"/>
      <c r="W66" s="84"/>
      <c r="X66" s="85" t="s">
        <v>23</v>
      </c>
    </row>
  </sheetData>
  <sheetProtection/>
  <mergeCells count="95">
    <mergeCell ref="B22:W22"/>
    <mergeCell ref="B37:W37"/>
    <mergeCell ref="B47:W47"/>
    <mergeCell ref="B60:W60"/>
    <mergeCell ref="B4:W4"/>
    <mergeCell ref="B58:W58"/>
    <mergeCell ref="B12:I12"/>
    <mergeCell ref="J12:O12"/>
    <mergeCell ref="B23:U23"/>
    <mergeCell ref="B27:O27"/>
    <mergeCell ref="B2:W2"/>
    <mergeCell ref="AE7:AF7"/>
    <mergeCell ref="B8:W8"/>
    <mergeCell ref="AE8:AF8"/>
    <mergeCell ref="B10:W10"/>
    <mergeCell ref="AE10:AF10"/>
    <mergeCell ref="AZ24:BC26"/>
    <mergeCell ref="P12:W12"/>
    <mergeCell ref="AE12:AF12"/>
    <mergeCell ref="B14:I14"/>
    <mergeCell ref="J14:O14"/>
    <mergeCell ref="P14:W14"/>
    <mergeCell ref="AN24:AQ25"/>
    <mergeCell ref="B25:U25"/>
    <mergeCell ref="B26:O26"/>
    <mergeCell ref="AF26:AI26"/>
    <mergeCell ref="BP24:BP26"/>
    <mergeCell ref="BQ24:BS25"/>
    <mergeCell ref="AR24:AU25"/>
    <mergeCell ref="AV24:AY26"/>
    <mergeCell ref="AR26:AU26"/>
    <mergeCell ref="B16:W16"/>
    <mergeCell ref="B18:W18"/>
    <mergeCell ref="B20:W20"/>
    <mergeCell ref="AC22:BC22"/>
    <mergeCell ref="AC26:AE26"/>
    <mergeCell ref="BT24:BV25"/>
    <mergeCell ref="BW24:BY25"/>
    <mergeCell ref="BZ24:CB25"/>
    <mergeCell ref="CC24:CF25"/>
    <mergeCell ref="CG24:CG26"/>
    <mergeCell ref="AN27:AQ28"/>
    <mergeCell ref="BL24:BL26"/>
    <mergeCell ref="BM24:BM26"/>
    <mergeCell ref="BN24:BN26"/>
    <mergeCell ref="BO24:BO26"/>
    <mergeCell ref="AJ26:AM26"/>
    <mergeCell ref="AN26:AQ26"/>
    <mergeCell ref="AC24:AE25"/>
    <mergeCell ref="AF24:AI25"/>
    <mergeCell ref="AJ24:AM25"/>
    <mergeCell ref="AF29:AI30"/>
    <mergeCell ref="AJ29:AM30"/>
    <mergeCell ref="AC27:AC28"/>
    <mergeCell ref="AD27:AE28"/>
    <mergeCell ref="AF27:AI28"/>
    <mergeCell ref="AJ27:AM28"/>
    <mergeCell ref="BD29:BD30"/>
    <mergeCell ref="B30:O30"/>
    <mergeCell ref="AR27:AU28"/>
    <mergeCell ref="AV27:AY28"/>
    <mergeCell ref="AZ27:BC28"/>
    <mergeCell ref="BD27:BD28"/>
    <mergeCell ref="B28:O28"/>
    <mergeCell ref="B29:O29"/>
    <mergeCell ref="AC29:AC30"/>
    <mergeCell ref="AR29:AU30"/>
    <mergeCell ref="AV29:AY30"/>
    <mergeCell ref="AZ29:BC30"/>
    <mergeCell ref="AR31:AU32"/>
    <mergeCell ref="AV31:AY32"/>
    <mergeCell ref="AZ31:BC32"/>
    <mergeCell ref="AD31:AE32"/>
    <mergeCell ref="AF31:AI32"/>
    <mergeCell ref="AJ31:AM32"/>
    <mergeCell ref="AN31:AQ32"/>
    <mergeCell ref="AD29:AE30"/>
    <mergeCell ref="AN29:AQ30"/>
    <mergeCell ref="B66:O66"/>
    <mergeCell ref="B53:O53"/>
    <mergeCell ref="B54:O54"/>
    <mergeCell ref="B56:W56"/>
    <mergeCell ref="B64:O64"/>
    <mergeCell ref="BD31:BD32"/>
    <mergeCell ref="B35:W35"/>
    <mergeCell ref="B41:O41"/>
    <mergeCell ref="B31:O31"/>
    <mergeCell ref="AC31:AC32"/>
    <mergeCell ref="B33:W33"/>
    <mergeCell ref="B65:O65"/>
    <mergeCell ref="B42:O42"/>
    <mergeCell ref="B43:O43"/>
    <mergeCell ref="B45:W45"/>
    <mergeCell ref="B51:O51"/>
    <mergeCell ref="B52:O52"/>
  </mergeCells>
  <conditionalFormatting sqref="AN29 AN31 AR31 AR27 AV29 AV31 AZ29 AZ31 BD29 BD31 AF27 AF29 AF31 U41:W43 AJ27 AJ29 AJ31 U51:W54 AN27 AR29 AV27 AZ27 BD27 U24 U39 U62 U49 U64:W66 U26:W31">
    <cfRule type="cellIs" priority="15" dxfId="226" operator="equal">
      <formula>$BF$27</formula>
    </cfRule>
  </conditionalFormatting>
  <dataValidations count="1">
    <dataValidation type="list" allowBlank="1" showInputMessage="1" showErrorMessage="1" error="DEBE MARCAR SOLO CON UNA X MAYUSCULA" sqref="S64:T66 S26:T31 Q41:Q43 S41:T43 S51:T54 Q51:Q54 Q64:Q66 Q26:Q31">
      <formula1>$BF$26</formula1>
    </dataValidation>
  </dataValidations>
  <printOptions horizontalCentered="1" verticalCentered="1"/>
  <pageMargins left="0.7086614173228347" right="0.7086614173228347" top="0.4724409448818898" bottom="0.2755905511811024" header="0.2362204724409449" footer="0.15748031496062992"/>
  <pageSetup horizontalDpi="600" verticalDpi="600" orientation="portrait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G66"/>
  <sheetViews>
    <sheetView view="pageBreakPreview" zoomScale="70" zoomScaleNormal="60" zoomScaleSheetLayoutView="70" zoomScalePageLayoutView="0" workbookViewId="0" topLeftCell="A7">
      <selection activeCell="B26" sqref="B26:O31"/>
    </sheetView>
  </sheetViews>
  <sheetFormatPr defaultColWidth="11.421875" defaultRowHeight="15"/>
  <cols>
    <col min="1" max="17" width="4.28125" style="70" customWidth="1"/>
    <col min="18" max="18" width="1.1484375" style="70" customWidth="1"/>
    <col min="19" max="19" width="4.28125" style="70" customWidth="1"/>
    <col min="20" max="20" width="1.57421875" style="70" customWidth="1"/>
    <col min="21" max="21" width="7.140625" style="70" customWidth="1"/>
    <col min="22" max="22" width="1.7109375" style="70" customWidth="1"/>
    <col min="23" max="23" width="16.00390625" style="70" customWidth="1"/>
    <col min="24" max="24" width="11.28125" style="69" hidden="1" customWidth="1"/>
    <col min="25" max="25" width="11.28125" style="70" hidden="1" customWidth="1"/>
    <col min="26" max="26" width="4.00390625" style="70" hidden="1" customWidth="1"/>
    <col min="27" max="27" width="3.140625" style="70" customWidth="1"/>
    <col min="28" max="29" width="4.7109375" style="70" customWidth="1"/>
    <col min="30" max="30" width="4.57421875" style="70" customWidth="1"/>
    <col min="31" max="31" width="10.57421875" style="70" customWidth="1"/>
    <col min="32" max="41" width="4.7109375" style="70" customWidth="1"/>
    <col min="42" max="52" width="4.00390625" style="70" customWidth="1"/>
    <col min="53" max="54" width="5.8515625" style="70" customWidth="1"/>
    <col min="55" max="56" width="4.00390625" style="70" customWidth="1"/>
    <col min="57" max="62" width="4.28125" style="70" hidden="1" customWidth="1"/>
    <col min="63" max="63" width="4.28125" style="70" customWidth="1"/>
    <col min="64" max="64" width="31.57421875" style="70" customWidth="1"/>
    <col min="65" max="66" width="29.7109375" style="70" customWidth="1"/>
    <col min="67" max="67" width="19.28125" style="70" customWidth="1"/>
    <col min="68" max="68" width="28.7109375" style="70" customWidth="1"/>
    <col min="69" max="72" width="15.421875" style="70" customWidth="1"/>
    <col min="73" max="73" width="20.140625" style="70" customWidth="1"/>
    <col min="74" max="75" width="15.421875" style="70" customWidth="1"/>
    <col min="76" max="76" width="20.57421875" style="70" customWidth="1"/>
    <col min="77" max="80" width="15.421875" style="70" customWidth="1"/>
    <col min="81" max="84" width="18.7109375" style="70" customWidth="1"/>
    <col min="85" max="85" width="29.140625" style="70" customWidth="1"/>
    <col min="86" max="16384" width="11.421875" style="70" customWidth="1"/>
  </cols>
  <sheetData>
    <row r="2" spans="2:23" ht="15">
      <c r="B2" s="190" t="s">
        <v>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2:23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2:23" ht="98.25" customHeigh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6" ht="14.25">
      <c r="B6" s="70" t="s">
        <v>46</v>
      </c>
    </row>
    <row r="7" spans="31:32" ht="14.25">
      <c r="AE7" s="221"/>
      <c r="AF7" s="221"/>
    </row>
    <row r="8" spans="2:32" ht="15.75">
      <c r="B8" s="192" t="s">
        <v>28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AE8" s="221"/>
      <c r="AF8" s="221"/>
    </row>
    <row r="9" spans="31:32" ht="6" customHeight="1">
      <c r="AE9" s="72"/>
      <c r="AF9" s="72"/>
    </row>
    <row r="10" spans="2:32" ht="14.25">
      <c r="B10" s="214" t="s">
        <v>113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AE10" s="221"/>
      <c r="AF10" s="221"/>
    </row>
    <row r="11" spans="31:32" ht="5.25" customHeight="1">
      <c r="AE11" s="72"/>
      <c r="AF11" s="72"/>
    </row>
    <row r="12" spans="2:32" ht="26.25" customHeight="1">
      <c r="B12" s="226" t="s">
        <v>29</v>
      </c>
      <c r="C12" s="226"/>
      <c r="D12" s="226"/>
      <c r="E12" s="226"/>
      <c r="F12" s="226"/>
      <c r="G12" s="226"/>
      <c r="H12" s="226"/>
      <c r="I12" s="226"/>
      <c r="J12" s="226" t="s">
        <v>25</v>
      </c>
      <c r="K12" s="226"/>
      <c r="L12" s="226"/>
      <c r="M12" s="226"/>
      <c r="N12" s="226"/>
      <c r="O12" s="227"/>
      <c r="P12" s="227" t="s">
        <v>30</v>
      </c>
      <c r="Q12" s="228"/>
      <c r="R12" s="228"/>
      <c r="S12" s="228"/>
      <c r="T12" s="228"/>
      <c r="U12" s="228"/>
      <c r="V12" s="228"/>
      <c r="W12" s="229"/>
      <c r="AE12" s="221"/>
      <c r="AF12" s="221"/>
    </row>
    <row r="13" ht="8.25" customHeight="1"/>
    <row r="14" spans="2:23" ht="29.25" customHeight="1">
      <c r="B14" s="234" t="s">
        <v>114</v>
      </c>
      <c r="C14" s="234"/>
      <c r="D14" s="234"/>
      <c r="E14" s="234"/>
      <c r="F14" s="234"/>
      <c r="G14" s="234"/>
      <c r="H14" s="234"/>
      <c r="I14" s="234"/>
      <c r="J14" s="234" t="s">
        <v>113</v>
      </c>
      <c r="K14" s="234"/>
      <c r="L14" s="234"/>
      <c r="M14" s="234">
        <v>40978</v>
      </c>
      <c r="N14" s="234"/>
      <c r="O14" s="235"/>
      <c r="P14" s="236">
        <v>40978</v>
      </c>
      <c r="Q14" s="237"/>
      <c r="R14" s="237"/>
      <c r="S14" s="237"/>
      <c r="T14" s="237"/>
      <c r="U14" s="237"/>
      <c r="V14" s="237"/>
      <c r="W14" s="238"/>
    </row>
    <row r="15" ht="5.25" customHeight="1"/>
    <row r="16" spans="2:23" ht="15.75">
      <c r="B16" s="230" t="s">
        <v>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2"/>
    </row>
    <row r="17" spans="2:22" ht="6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2:23" ht="14.25">
      <c r="B18" s="214" t="s">
        <v>22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</row>
    <row r="19" ht="5.25" customHeight="1"/>
    <row r="20" spans="2:23" ht="15.75">
      <c r="B20" s="230" t="s">
        <v>7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2"/>
    </row>
    <row r="22" spans="2:55" ht="42" customHeight="1">
      <c r="B22" s="217" t="s">
        <v>122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AC22" s="233" t="s">
        <v>50</v>
      </c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</row>
    <row r="23" spans="2:82" ht="14.25"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76"/>
      <c r="AC23" s="70" t="s">
        <v>51</v>
      </c>
      <c r="AD23" s="70" t="s">
        <v>113</v>
      </c>
      <c r="BL23" s="70" t="s">
        <v>51</v>
      </c>
      <c r="BM23" s="70" t="s">
        <v>113</v>
      </c>
      <c r="BQ23" s="70" t="s">
        <v>51</v>
      </c>
      <c r="BR23" s="70" t="s">
        <v>113</v>
      </c>
      <c r="CC23" s="70" t="s">
        <v>51</v>
      </c>
      <c r="CD23" s="70" t="s">
        <v>113</v>
      </c>
    </row>
    <row r="24" spans="17:85" ht="51.75" customHeight="1">
      <c r="Q24" s="77" t="s">
        <v>8</v>
      </c>
      <c r="R24" s="78"/>
      <c r="S24" s="77" t="s">
        <v>9</v>
      </c>
      <c r="T24" s="78"/>
      <c r="U24" s="67" t="s">
        <v>45</v>
      </c>
      <c r="V24" s="79"/>
      <c r="W24" s="77" t="s">
        <v>11</v>
      </c>
      <c r="AC24" s="204" t="s">
        <v>0</v>
      </c>
      <c r="AD24" s="204"/>
      <c r="AE24" s="204"/>
      <c r="AF24" s="204" t="s">
        <v>1</v>
      </c>
      <c r="AG24" s="204"/>
      <c r="AH24" s="204"/>
      <c r="AI24" s="204"/>
      <c r="AJ24" s="202" t="s">
        <v>33</v>
      </c>
      <c r="AK24" s="202"/>
      <c r="AL24" s="202"/>
      <c r="AM24" s="202"/>
      <c r="AN24" s="202" t="s">
        <v>2</v>
      </c>
      <c r="AO24" s="202"/>
      <c r="AP24" s="202"/>
      <c r="AQ24" s="202"/>
      <c r="AR24" s="202" t="s">
        <v>3</v>
      </c>
      <c r="AS24" s="202"/>
      <c r="AT24" s="202"/>
      <c r="AU24" s="202"/>
      <c r="AV24" s="205" t="s">
        <v>19</v>
      </c>
      <c r="AW24" s="206"/>
      <c r="AX24" s="206"/>
      <c r="AY24" s="207"/>
      <c r="AZ24" s="205" t="s">
        <v>20</v>
      </c>
      <c r="BA24" s="206"/>
      <c r="BB24" s="206"/>
      <c r="BC24" s="207"/>
      <c r="BL24" s="202" t="s">
        <v>28</v>
      </c>
      <c r="BM24" s="202" t="s">
        <v>29</v>
      </c>
      <c r="BN24" s="202" t="s">
        <v>25</v>
      </c>
      <c r="BO24" s="202" t="s">
        <v>30</v>
      </c>
      <c r="BP24" s="202" t="s">
        <v>6</v>
      </c>
      <c r="BQ24" s="204" t="s">
        <v>1</v>
      </c>
      <c r="BR24" s="204"/>
      <c r="BS24" s="204"/>
      <c r="BT24" s="202" t="s">
        <v>33</v>
      </c>
      <c r="BU24" s="202"/>
      <c r="BV24" s="202"/>
      <c r="BW24" s="202" t="s">
        <v>18</v>
      </c>
      <c r="BX24" s="202"/>
      <c r="BY24" s="202"/>
      <c r="BZ24" s="202" t="s">
        <v>3</v>
      </c>
      <c r="CA24" s="202"/>
      <c r="CB24" s="202"/>
      <c r="CC24" s="202" t="s">
        <v>19</v>
      </c>
      <c r="CD24" s="202"/>
      <c r="CE24" s="202"/>
      <c r="CF24" s="202"/>
      <c r="CG24" s="202" t="s">
        <v>20</v>
      </c>
    </row>
    <row r="25" spans="2:85" ht="6.75" customHeight="1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76"/>
      <c r="AC25" s="204"/>
      <c r="AD25" s="204"/>
      <c r="AE25" s="204"/>
      <c r="AF25" s="204"/>
      <c r="AG25" s="204"/>
      <c r="AH25" s="204"/>
      <c r="AI25" s="204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8"/>
      <c r="AW25" s="209"/>
      <c r="AX25" s="209"/>
      <c r="AY25" s="210"/>
      <c r="AZ25" s="208"/>
      <c r="BA25" s="209"/>
      <c r="BB25" s="209"/>
      <c r="BC25" s="210"/>
      <c r="BL25" s="202"/>
      <c r="BM25" s="202"/>
      <c r="BN25" s="202"/>
      <c r="BO25" s="202"/>
      <c r="BP25" s="202"/>
      <c r="BQ25" s="204"/>
      <c r="BR25" s="204"/>
      <c r="BS25" s="204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</row>
    <row r="26" spans="2:85" ht="29.25" customHeight="1">
      <c r="B26" s="125" t="s">
        <v>131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07"/>
      <c r="Q26" s="113"/>
      <c r="R26" s="108"/>
      <c r="S26" s="113" t="s">
        <v>10</v>
      </c>
      <c r="T26" s="108"/>
      <c r="U26" s="54" t="s">
        <v>23</v>
      </c>
      <c r="V26" s="109"/>
      <c r="W26" s="84"/>
      <c r="X26" s="85" t="s">
        <v>23</v>
      </c>
      <c r="Y26" s="86"/>
      <c r="Z26" s="86"/>
      <c r="AA26" s="86"/>
      <c r="AC26" s="204" t="s">
        <v>4</v>
      </c>
      <c r="AD26" s="204"/>
      <c r="AE26" s="204"/>
      <c r="AF26" s="204">
        <v>40</v>
      </c>
      <c r="AG26" s="204"/>
      <c r="AH26" s="204"/>
      <c r="AI26" s="204"/>
      <c r="AJ26" s="204">
        <v>20</v>
      </c>
      <c r="AK26" s="204"/>
      <c r="AL26" s="204"/>
      <c r="AM26" s="204"/>
      <c r="AN26" s="204">
        <v>20</v>
      </c>
      <c r="AO26" s="204"/>
      <c r="AP26" s="204"/>
      <c r="AQ26" s="204"/>
      <c r="AR26" s="204">
        <v>20</v>
      </c>
      <c r="AS26" s="204"/>
      <c r="AT26" s="204"/>
      <c r="AU26" s="204"/>
      <c r="AV26" s="211"/>
      <c r="AW26" s="212"/>
      <c r="AX26" s="212"/>
      <c r="AY26" s="213"/>
      <c r="AZ26" s="211"/>
      <c r="BA26" s="212"/>
      <c r="BB26" s="212"/>
      <c r="BC26" s="213"/>
      <c r="BD26" s="86"/>
      <c r="BF26" s="70" t="s">
        <v>10</v>
      </c>
      <c r="BL26" s="202"/>
      <c r="BM26" s="202"/>
      <c r="BN26" s="202"/>
      <c r="BO26" s="202"/>
      <c r="BP26" s="202"/>
      <c r="BQ26" s="87" t="s">
        <v>62</v>
      </c>
      <c r="BR26" s="87" t="s">
        <v>61</v>
      </c>
      <c r="BS26" s="87" t="s">
        <v>60</v>
      </c>
      <c r="BT26" s="87" t="s">
        <v>62</v>
      </c>
      <c r="BU26" s="87" t="s">
        <v>61</v>
      </c>
      <c r="BV26" s="87" t="s">
        <v>60</v>
      </c>
      <c r="BW26" s="87" t="s">
        <v>62</v>
      </c>
      <c r="BX26" s="87" t="s">
        <v>61</v>
      </c>
      <c r="BY26" s="87" t="s">
        <v>60</v>
      </c>
      <c r="BZ26" s="87" t="s">
        <v>62</v>
      </c>
      <c r="CA26" s="87" t="s">
        <v>61</v>
      </c>
      <c r="CB26" s="87" t="s">
        <v>60</v>
      </c>
      <c r="CC26" s="87" t="s">
        <v>62</v>
      </c>
      <c r="CD26" s="87" t="s">
        <v>61</v>
      </c>
      <c r="CE26" s="87" t="s">
        <v>60</v>
      </c>
      <c r="CF26" s="87" t="s">
        <v>40</v>
      </c>
      <c r="CG26" s="202"/>
    </row>
    <row r="27" spans="2:85" ht="29.25" customHeight="1">
      <c r="B27" s="125" t="s">
        <v>126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Q27" s="104"/>
      <c r="R27" s="81"/>
      <c r="S27" s="104" t="s">
        <v>10</v>
      </c>
      <c r="T27" s="82"/>
      <c r="U27" s="98" t="s">
        <v>23</v>
      </c>
      <c r="V27" s="83"/>
      <c r="W27" s="105"/>
      <c r="X27" s="85" t="s">
        <v>23</v>
      </c>
      <c r="Y27" s="86"/>
      <c r="Z27" s="86"/>
      <c r="AA27" s="86"/>
      <c r="AC27" s="200">
        <v>1</v>
      </c>
      <c r="AD27" s="201" t="s">
        <v>62</v>
      </c>
      <c r="AE27" s="201"/>
      <c r="AF27" s="198" t="s">
        <v>23</v>
      </c>
      <c r="AG27" s="198"/>
      <c r="AH27" s="198"/>
      <c r="AI27" s="198"/>
      <c r="AJ27" s="198">
        <v>20</v>
      </c>
      <c r="AK27" s="198"/>
      <c r="AL27" s="198"/>
      <c r="AM27" s="198"/>
      <c r="AN27" s="198" t="s">
        <v>23</v>
      </c>
      <c r="AO27" s="198"/>
      <c r="AP27" s="198"/>
      <c r="AQ27" s="198"/>
      <c r="AR27" s="198" t="s">
        <v>23</v>
      </c>
      <c r="AS27" s="198"/>
      <c r="AT27" s="198"/>
      <c r="AU27" s="198"/>
      <c r="AV27" s="198">
        <v>20</v>
      </c>
      <c r="AW27" s="198"/>
      <c r="AX27" s="198"/>
      <c r="AY27" s="198"/>
      <c r="AZ27" s="198" t="s">
        <v>23</v>
      </c>
      <c r="BA27" s="198"/>
      <c r="BB27" s="198"/>
      <c r="BC27" s="198"/>
      <c r="BD27" s="199">
        <v>1</v>
      </c>
      <c r="BF27" s="70" t="s">
        <v>12</v>
      </c>
      <c r="BL27" s="88" t="s">
        <v>113</v>
      </c>
      <c r="BM27" s="80" t="s">
        <v>114</v>
      </c>
      <c r="BN27" s="80" t="s">
        <v>113</v>
      </c>
      <c r="BO27" s="89">
        <v>40978</v>
      </c>
      <c r="BP27" s="80" t="s">
        <v>22</v>
      </c>
      <c r="BQ27" s="80" t="s">
        <v>23</v>
      </c>
      <c r="BR27" s="80">
        <v>40</v>
      </c>
      <c r="BS27" s="80" t="s">
        <v>23</v>
      </c>
      <c r="BT27" s="80">
        <v>20</v>
      </c>
      <c r="BU27" s="80" t="s">
        <v>23</v>
      </c>
      <c r="BV27" s="80" t="s">
        <v>23</v>
      </c>
      <c r="BW27" s="80" t="s">
        <v>23</v>
      </c>
      <c r="BX27" s="80">
        <v>20</v>
      </c>
      <c r="BY27" s="80" t="s">
        <v>23</v>
      </c>
      <c r="BZ27" s="80" t="s">
        <v>23</v>
      </c>
      <c r="CA27" s="80">
        <v>20</v>
      </c>
      <c r="CB27" s="80" t="s">
        <v>23</v>
      </c>
      <c r="CC27" s="80">
        <v>20</v>
      </c>
      <c r="CD27" s="80">
        <v>80</v>
      </c>
      <c r="CE27" s="80">
        <v>0</v>
      </c>
      <c r="CF27" s="80">
        <v>80</v>
      </c>
      <c r="CG27" s="90" t="s">
        <v>61</v>
      </c>
    </row>
    <row r="28" spans="2:56" ht="49.5" customHeight="1">
      <c r="B28" s="125" t="s">
        <v>127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Q28" s="80"/>
      <c r="R28" s="81"/>
      <c r="S28" s="80" t="s">
        <v>10</v>
      </c>
      <c r="T28" s="82"/>
      <c r="U28" s="54" t="s">
        <v>23</v>
      </c>
      <c r="V28" s="83"/>
      <c r="W28" s="84"/>
      <c r="X28" s="85" t="s">
        <v>23</v>
      </c>
      <c r="Y28" s="86"/>
      <c r="Z28" s="86"/>
      <c r="AA28" s="86"/>
      <c r="AC28" s="200"/>
      <c r="AD28" s="201"/>
      <c r="AE28" s="201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</row>
    <row r="29" spans="2:56" ht="29.25" customHeight="1"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Q29" s="80"/>
      <c r="R29" s="81"/>
      <c r="S29" s="80" t="s">
        <v>10</v>
      </c>
      <c r="T29" s="82"/>
      <c r="U29" s="54" t="s">
        <v>23</v>
      </c>
      <c r="V29" s="83"/>
      <c r="W29" s="84"/>
      <c r="X29" s="85" t="s">
        <v>23</v>
      </c>
      <c r="Y29" s="86"/>
      <c r="Z29" s="86"/>
      <c r="AA29" s="86"/>
      <c r="AC29" s="200">
        <v>2</v>
      </c>
      <c r="AD29" s="201" t="s">
        <v>61</v>
      </c>
      <c r="AE29" s="201"/>
      <c r="AF29" s="198">
        <v>40</v>
      </c>
      <c r="AG29" s="198"/>
      <c r="AH29" s="198"/>
      <c r="AI29" s="198"/>
      <c r="AJ29" s="198" t="s">
        <v>23</v>
      </c>
      <c r="AK29" s="198"/>
      <c r="AL29" s="198"/>
      <c r="AM29" s="198"/>
      <c r="AN29" s="198">
        <v>20</v>
      </c>
      <c r="AO29" s="198"/>
      <c r="AP29" s="198"/>
      <c r="AQ29" s="198"/>
      <c r="AR29" s="198">
        <v>20</v>
      </c>
      <c r="AS29" s="198"/>
      <c r="AT29" s="198"/>
      <c r="AU29" s="198"/>
      <c r="AV29" s="198">
        <v>80</v>
      </c>
      <c r="AW29" s="198"/>
      <c r="AX29" s="198"/>
      <c r="AY29" s="198"/>
      <c r="AZ29" s="198" t="s">
        <v>61</v>
      </c>
      <c r="BA29" s="198"/>
      <c r="BB29" s="198"/>
      <c r="BC29" s="198"/>
      <c r="BD29" s="199">
        <v>2</v>
      </c>
    </row>
    <row r="30" spans="2:56" ht="75" customHeight="1">
      <c r="B30" s="125" t="s">
        <v>129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Q30" s="80" t="s">
        <v>10</v>
      </c>
      <c r="R30" s="81"/>
      <c r="S30" s="80"/>
      <c r="T30" s="82"/>
      <c r="U30" s="54" t="s">
        <v>23</v>
      </c>
      <c r="V30" s="83"/>
      <c r="W30" s="84"/>
      <c r="X30" s="85">
        <v>2</v>
      </c>
      <c r="Y30" s="86"/>
      <c r="Z30" s="86"/>
      <c r="AA30" s="86"/>
      <c r="AC30" s="200"/>
      <c r="AD30" s="201"/>
      <c r="AE30" s="201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</row>
    <row r="31" spans="2:56" ht="29.25" customHeight="1">
      <c r="B31" s="125" t="s">
        <v>130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80"/>
      <c r="R31" s="81"/>
      <c r="S31" s="80"/>
      <c r="T31" s="82"/>
      <c r="U31" s="54" t="s">
        <v>23</v>
      </c>
      <c r="V31" s="83"/>
      <c r="W31" s="84"/>
      <c r="X31" s="85" t="s">
        <v>23</v>
      </c>
      <c r="Y31" s="86"/>
      <c r="Z31" s="86"/>
      <c r="AA31" s="86"/>
      <c r="AB31" s="86"/>
      <c r="AC31" s="200">
        <v>3</v>
      </c>
      <c r="AD31" s="201" t="s">
        <v>60</v>
      </c>
      <c r="AE31" s="201"/>
      <c r="AF31" s="198" t="s">
        <v>23</v>
      </c>
      <c r="AG31" s="198"/>
      <c r="AH31" s="198"/>
      <c r="AI31" s="198"/>
      <c r="AJ31" s="198" t="s">
        <v>23</v>
      </c>
      <c r="AK31" s="198"/>
      <c r="AL31" s="198"/>
      <c r="AM31" s="198"/>
      <c r="AN31" s="198" t="s">
        <v>23</v>
      </c>
      <c r="AO31" s="198"/>
      <c r="AP31" s="198"/>
      <c r="AQ31" s="198"/>
      <c r="AR31" s="198" t="s">
        <v>23</v>
      </c>
      <c r="AS31" s="198"/>
      <c r="AT31" s="198"/>
      <c r="AU31" s="198"/>
      <c r="AV31" s="198">
        <v>0</v>
      </c>
      <c r="AW31" s="198"/>
      <c r="AX31" s="198"/>
      <c r="AY31" s="198"/>
      <c r="AZ31" s="198" t="s">
        <v>23</v>
      </c>
      <c r="BA31" s="198"/>
      <c r="BB31" s="198"/>
      <c r="BC31" s="198"/>
      <c r="BD31" s="199">
        <v>3</v>
      </c>
    </row>
    <row r="32" spans="29:56" ht="27" customHeight="1">
      <c r="AC32" s="200"/>
      <c r="AD32" s="201"/>
      <c r="AE32" s="201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</row>
    <row r="33" spans="2:56" ht="27" customHeight="1">
      <c r="B33" s="115" t="s">
        <v>125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AC33" s="106"/>
      <c r="AD33" s="83"/>
      <c r="AE33" s="83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</row>
    <row r="34" spans="29:56" ht="27" customHeight="1">
      <c r="AC34" s="106"/>
      <c r="AD34" s="83"/>
      <c r="AE34" s="83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</row>
    <row r="35" spans="2:31" ht="15.75">
      <c r="B35" s="230" t="s">
        <v>34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AD35" s="91"/>
      <c r="AE35" s="91"/>
    </row>
    <row r="37" spans="2:23" ht="33.75" customHeight="1">
      <c r="B37" s="127" t="s">
        <v>119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9" spans="17:23" ht="16.5">
      <c r="Q39" s="77" t="s">
        <v>8</v>
      </c>
      <c r="R39" s="78"/>
      <c r="S39" s="77" t="s">
        <v>9</v>
      </c>
      <c r="T39" s="78"/>
      <c r="U39" s="67" t="s">
        <v>45</v>
      </c>
      <c r="V39" s="79"/>
      <c r="W39" s="77" t="s">
        <v>11</v>
      </c>
    </row>
    <row r="40" spans="17:23" ht="15">
      <c r="Q40" s="79"/>
      <c r="R40" s="79"/>
      <c r="S40" s="79"/>
      <c r="T40" s="79"/>
      <c r="U40" s="79"/>
      <c r="V40" s="79"/>
      <c r="W40" s="79"/>
    </row>
    <row r="41" spans="2:24" ht="27" customHeight="1">
      <c r="B41" s="195" t="s">
        <v>35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7"/>
      <c r="Q41" s="80" t="s">
        <v>10</v>
      </c>
      <c r="R41" s="81"/>
      <c r="S41" s="80"/>
      <c r="T41" s="82"/>
      <c r="U41" s="84" t="s">
        <v>23</v>
      </c>
      <c r="V41" s="83"/>
      <c r="W41" s="92">
        <v>1752</v>
      </c>
      <c r="X41" s="85">
        <v>1</v>
      </c>
    </row>
    <row r="42" spans="2:24" ht="27" customHeight="1">
      <c r="B42" s="191" t="s">
        <v>58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Q42" s="80"/>
      <c r="R42" s="81"/>
      <c r="S42" s="80" t="s">
        <v>10</v>
      </c>
      <c r="T42" s="82"/>
      <c r="U42" s="84" t="s">
        <v>23</v>
      </c>
      <c r="V42" s="83"/>
      <c r="W42" s="92"/>
      <c r="X42" s="85" t="s">
        <v>23</v>
      </c>
    </row>
    <row r="43" spans="2:24" ht="27" customHeight="1">
      <c r="B43" s="191" t="s">
        <v>37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Q43" s="80"/>
      <c r="R43" s="81"/>
      <c r="S43" s="80" t="s">
        <v>10</v>
      </c>
      <c r="T43" s="82"/>
      <c r="U43" s="84" t="s">
        <v>23</v>
      </c>
      <c r="V43" s="83"/>
      <c r="W43" s="92"/>
      <c r="X43" s="85" t="s">
        <v>23</v>
      </c>
    </row>
    <row r="45" spans="2:23" ht="15.75">
      <c r="B45" s="230" t="s">
        <v>38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2"/>
    </row>
    <row r="47" spans="2:23" ht="38.25" customHeight="1">
      <c r="B47" s="153" t="s">
        <v>123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9" spans="17:23" ht="43.5" customHeight="1">
      <c r="Q49" s="77" t="s">
        <v>8</v>
      </c>
      <c r="R49" s="78"/>
      <c r="S49" s="77" t="s">
        <v>9</v>
      </c>
      <c r="T49" s="78"/>
      <c r="U49" s="67" t="s">
        <v>45</v>
      </c>
      <c r="V49" s="79"/>
      <c r="W49" s="77" t="s">
        <v>11</v>
      </c>
    </row>
    <row r="50" spans="17:23" ht="15">
      <c r="Q50" s="79"/>
      <c r="R50" s="79"/>
      <c r="S50" s="79"/>
      <c r="T50" s="79"/>
      <c r="U50" s="79"/>
      <c r="V50" s="79"/>
      <c r="W50" s="79"/>
    </row>
    <row r="51" spans="2:24" ht="23.25" customHeight="1">
      <c r="B51" s="195" t="s">
        <v>13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Q51" s="80"/>
      <c r="R51" s="81"/>
      <c r="S51" s="80"/>
      <c r="T51" s="82"/>
      <c r="U51" s="84" t="s">
        <v>23</v>
      </c>
      <c r="V51" s="83"/>
      <c r="W51" s="84"/>
      <c r="X51" s="85" t="s">
        <v>23</v>
      </c>
    </row>
    <row r="52" spans="2:24" ht="23.25" customHeight="1">
      <c r="B52" s="195" t="s">
        <v>14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Q52" s="80"/>
      <c r="R52" s="81"/>
      <c r="S52" s="80"/>
      <c r="T52" s="82"/>
      <c r="U52" s="84" t="s">
        <v>23</v>
      </c>
      <c r="V52" s="83"/>
      <c r="W52" s="84"/>
      <c r="X52" s="85" t="s">
        <v>23</v>
      </c>
    </row>
    <row r="53" spans="2:24" ht="23.25" customHeight="1">
      <c r="B53" s="191" t="s">
        <v>16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Q53" s="80" t="s">
        <v>10</v>
      </c>
      <c r="R53" s="81"/>
      <c r="S53" s="80"/>
      <c r="T53" s="82"/>
      <c r="U53" s="84" t="s">
        <v>23</v>
      </c>
      <c r="V53" s="83"/>
      <c r="W53" s="84"/>
      <c r="X53" s="85">
        <v>2</v>
      </c>
    </row>
    <row r="54" spans="2:24" ht="23.25" customHeight="1">
      <c r="B54" s="191" t="s">
        <v>15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Q54" s="80"/>
      <c r="R54" s="81"/>
      <c r="S54" s="80"/>
      <c r="T54" s="82"/>
      <c r="U54" s="84" t="s">
        <v>23</v>
      </c>
      <c r="V54" s="83"/>
      <c r="W54" s="84"/>
      <c r="X54" s="85" t="s">
        <v>23</v>
      </c>
    </row>
    <row r="56" spans="2:23" ht="15.75">
      <c r="B56" s="230" t="s">
        <v>17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2"/>
    </row>
    <row r="58" spans="2:23" ht="14.25">
      <c r="B58" s="188" t="s">
        <v>116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60" spans="2:23" ht="32.25" customHeight="1">
      <c r="B60" s="153" t="s">
        <v>120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2" spans="17:23" ht="16.5">
      <c r="Q62" s="77" t="s">
        <v>8</v>
      </c>
      <c r="R62" s="78"/>
      <c r="S62" s="77" t="s">
        <v>9</v>
      </c>
      <c r="T62" s="78"/>
      <c r="U62" s="67" t="s">
        <v>45</v>
      </c>
      <c r="V62" s="79"/>
      <c r="W62" s="77" t="s">
        <v>11</v>
      </c>
    </row>
    <row r="63" spans="17:22" ht="15">
      <c r="Q63" s="79"/>
      <c r="R63" s="79"/>
      <c r="S63" s="79"/>
      <c r="T63" s="79"/>
      <c r="U63" s="79"/>
      <c r="V63" s="79"/>
    </row>
    <row r="64" spans="2:24" ht="66.75" customHeight="1">
      <c r="B64" s="195" t="s">
        <v>39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7"/>
      <c r="Q64" s="80"/>
      <c r="R64" s="81"/>
      <c r="S64" s="80" t="s">
        <v>44</v>
      </c>
      <c r="T64" s="82"/>
      <c r="U64" s="84" t="s">
        <v>23</v>
      </c>
      <c r="V64" s="83"/>
      <c r="W64" s="84"/>
      <c r="X64" s="85" t="s">
        <v>23</v>
      </c>
    </row>
    <row r="65" spans="2:24" ht="45" customHeight="1">
      <c r="B65" s="191" t="s">
        <v>118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Q65" s="80" t="s">
        <v>44</v>
      </c>
      <c r="R65" s="81"/>
      <c r="S65" s="80"/>
      <c r="T65" s="82"/>
      <c r="U65" s="84"/>
      <c r="V65" s="83"/>
      <c r="W65" s="84" t="s">
        <v>115</v>
      </c>
      <c r="X65" s="85">
        <v>2</v>
      </c>
    </row>
    <row r="66" spans="2:24" ht="45" customHeight="1">
      <c r="B66" s="126" t="s">
        <v>124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Q66" s="80"/>
      <c r="R66" s="81"/>
      <c r="S66" s="80" t="s">
        <v>44</v>
      </c>
      <c r="T66" s="82"/>
      <c r="U66" s="84" t="s">
        <v>23</v>
      </c>
      <c r="V66" s="83"/>
      <c r="W66" s="84"/>
      <c r="X66" s="85" t="s">
        <v>23</v>
      </c>
    </row>
  </sheetData>
  <sheetProtection/>
  <mergeCells count="95">
    <mergeCell ref="B2:W2"/>
    <mergeCell ref="AE7:AF7"/>
    <mergeCell ref="B8:W8"/>
    <mergeCell ref="AE8:AF8"/>
    <mergeCell ref="B10:W10"/>
    <mergeCell ref="AE10:AF10"/>
    <mergeCell ref="B4:W4"/>
    <mergeCell ref="B12:I12"/>
    <mergeCell ref="J12:O12"/>
    <mergeCell ref="P12:W12"/>
    <mergeCell ref="AE12:AF12"/>
    <mergeCell ref="B14:I14"/>
    <mergeCell ref="J14:O14"/>
    <mergeCell ref="P14:W14"/>
    <mergeCell ref="B16:W16"/>
    <mergeCell ref="B18:W18"/>
    <mergeCell ref="B20:W20"/>
    <mergeCell ref="AC22:BC22"/>
    <mergeCell ref="B23:U23"/>
    <mergeCell ref="AZ24:BC26"/>
    <mergeCell ref="B22:W22"/>
    <mergeCell ref="AN26:AQ26"/>
    <mergeCell ref="AC24:AE25"/>
    <mergeCell ref="AF24:AI25"/>
    <mergeCell ref="BZ24:CB25"/>
    <mergeCell ref="CC24:CF25"/>
    <mergeCell ref="CG24:CG26"/>
    <mergeCell ref="AN27:AQ28"/>
    <mergeCell ref="BL24:BL26"/>
    <mergeCell ref="BM24:BM26"/>
    <mergeCell ref="BN24:BN26"/>
    <mergeCell ref="BO24:BO26"/>
    <mergeCell ref="BP24:BP26"/>
    <mergeCell ref="BQ24:BS25"/>
    <mergeCell ref="AJ24:AM25"/>
    <mergeCell ref="BT24:BV25"/>
    <mergeCell ref="BW24:BY25"/>
    <mergeCell ref="AN24:AQ25"/>
    <mergeCell ref="AR24:AU25"/>
    <mergeCell ref="AV24:AY26"/>
    <mergeCell ref="AR26:AU26"/>
    <mergeCell ref="B27:O27"/>
    <mergeCell ref="AC27:AC28"/>
    <mergeCell ref="AD27:AE28"/>
    <mergeCell ref="AF27:AI28"/>
    <mergeCell ref="AJ27:AM28"/>
    <mergeCell ref="B25:U25"/>
    <mergeCell ref="B26:O26"/>
    <mergeCell ref="AC26:AE26"/>
    <mergeCell ref="AF26:AI26"/>
    <mergeCell ref="AJ26:AM26"/>
    <mergeCell ref="BD29:BD30"/>
    <mergeCell ref="AR27:AU28"/>
    <mergeCell ref="AV27:AY28"/>
    <mergeCell ref="AZ27:BC28"/>
    <mergeCell ref="BD27:BD28"/>
    <mergeCell ref="B28:O28"/>
    <mergeCell ref="B29:O29"/>
    <mergeCell ref="AC29:AC30"/>
    <mergeCell ref="AD29:AE30"/>
    <mergeCell ref="AF29:AI30"/>
    <mergeCell ref="AN29:AQ30"/>
    <mergeCell ref="AR29:AU30"/>
    <mergeCell ref="AJ29:AM30"/>
    <mergeCell ref="AV29:AY30"/>
    <mergeCell ref="AZ29:BC30"/>
    <mergeCell ref="AR31:AU32"/>
    <mergeCell ref="AV31:AY32"/>
    <mergeCell ref="AZ31:BC32"/>
    <mergeCell ref="BD31:BD32"/>
    <mergeCell ref="B35:W35"/>
    <mergeCell ref="B41:O41"/>
    <mergeCell ref="B31:O31"/>
    <mergeCell ref="AC31:AC32"/>
    <mergeCell ref="AD31:AE32"/>
    <mergeCell ref="AF31:AI32"/>
    <mergeCell ref="AJ31:AM32"/>
    <mergeCell ref="AN31:AQ32"/>
    <mergeCell ref="B37:W37"/>
    <mergeCell ref="B30:O30"/>
    <mergeCell ref="B66:O66"/>
    <mergeCell ref="B53:O53"/>
    <mergeCell ref="B54:O54"/>
    <mergeCell ref="B56:W56"/>
    <mergeCell ref="B64:O64"/>
    <mergeCell ref="B47:W47"/>
    <mergeCell ref="B60:W60"/>
    <mergeCell ref="B33:W33"/>
    <mergeCell ref="B65:O65"/>
    <mergeCell ref="B58:W58"/>
    <mergeCell ref="B42:O42"/>
    <mergeCell ref="B43:O43"/>
    <mergeCell ref="B45:W45"/>
    <mergeCell ref="B51:O51"/>
    <mergeCell ref="B52:O52"/>
  </mergeCells>
  <conditionalFormatting sqref="AN29 AN31 AR31 AR27 AV29 AV31 AZ29 AZ31 BD29 BD31 AF27 AF29 AF31 U41:W43 AJ27 AJ29 AJ31 U51:W54 AN27 AR29 AV27 AZ27 BD27 U24 U39 U62 U49 U64:W66 U26:W31">
    <cfRule type="cellIs" priority="15" dxfId="226" operator="equal">
      <formula>$BF$27</formula>
    </cfRule>
  </conditionalFormatting>
  <dataValidations count="1">
    <dataValidation type="list" allowBlank="1" showInputMessage="1" showErrorMessage="1" error="DEBE MARCAR SOLO CON UNA X MAYUSCULA" sqref="S64:T66 S26:T31 Q41:Q43 S41:T43 S51:T54 Q51:Q54 Q64:Q66 Q26:Q31">
      <formula1>$BF$26</formula1>
    </dataValidation>
  </dataValidations>
  <printOptions/>
  <pageMargins left="0.7" right="0.7" top="0.75" bottom="0.75" header="0.3" footer="0.3"/>
  <pageSetup horizontalDpi="600" verticalDpi="600" orientation="portrait" scale="60" r:id="rId1"/>
  <colBreaks count="2" manualBreakCount="2">
    <brk id="68" min="22" max="26" man="1"/>
    <brk id="77" min="22" max="2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AB181"/>
  <sheetViews>
    <sheetView view="pageBreakPreview" zoomScale="60" zoomScaleNormal="60" zoomScalePageLayoutView="0" workbookViewId="0" topLeftCell="A1">
      <selection activeCell="M56" sqref="M56:P57"/>
    </sheetView>
  </sheetViews>
  <sheetFormatPr defaultColWidth="11.421875" defaultRowHeight="15"/>
  <cols>
    <col min="1" max="1" width="3.140625" style="9" customWidth="1"/>
    <col min="2" max="4" width="11.421875" style="9" customWidth="1"/>
    <col min="5" max="8" width="4.28125" style="9" customWidth="1"/>
    <col min="9" max="12" width="3.140625" style="9" customWidth="1"/>
    <col min="13" max="16" width="3.421875" style="9" customWidth="1"/>
    <col min="17" max="20" width="2.8515625" style="9" customWidth="1"/>
    <col min="21" max="24" width="2.28125" style="9" customWidth="1"/>
    <col min="25" max="25" width="4.00390625" style="9" customWidth="1"/>
    <col min="26" max="26" width="4.8515625" style="9" customWidth="1"/>
    <col min="27" max="27" width="6.7109375" style="9" customWidth="1"/>
    <col min="28" max="28" width="6.28125" style="9" customWidth="1"/>
    <col min="29" max="29" width="2.421875" style="9" customWidth="1"/>
    <col min="30" max="16384" width="11.421875" style="9" customWidth="1"/>
  </cols>
  <sheetData>
    <row r="1" spans="2:28" ht="12.75">
      <c r="B1" s="306" t="s">
        <v>88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</row>
    <row r="3" spans="2:28" ht="12.75">
      <c r="B3" s="308" t="s">
        <v>50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</row>
    <row r="4" spans="2:28" ht="12.75">
      <c r="B4" s="8" t="s">
        <v>51</v>
      </c>
      <c r="C4" s="8" t="s">
        <v>41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2:28" ht="12.75">
      <c r="B5" s="298" t="s">
        <v>0</v>
      </c>
      <c r="C5" s="298"/>
      <c r="D5" s="298"/>
      <c r="E5" s="298" t="s">
        <v>1</v>
      </c>
      <c r="F5" s="298"/>
      <c r="G5" s="298"/>
      <c r="H5" s="298"/>
      <c r="I5" s="299" t="s">
        <v>33</v>
      </c>
      <c r="J5" s="299"/>
      <c r="K5" s="299"/>
      <c r="L5" s="299"/>
      <c r="M5" s="299" t="s">
        <v>2</v>
      </c>
      <c r="N5" s="299"/>
      <c r="O5" s="299"/>
      <c r="P5" s="299"/>
      <c r="Q5" s="299" t="s">
        <v>3</v>
      </c>
      <c r="R5" s="299"/>
      <c r="S5" s="299"/>
      <c r="T5" s="299"/>
      <c r="U5" s="299" t="s">
        <v>19</v>
      </c>
      <c r="V5" s="299"/>
      <c r="W5" s="299"/>
      <c r="X5" s="299"/>
      <c r="Y5" s="299" t="s">
        <v>20</v>
      </c>
      <c r="Z5" s="299"/>
      <c r="AA5" s="299"/>
      <c r="AB5" s="299"/>
    </row>
    <row r="6" spans="2:28" ht="30.75" customHeight="1">
      <c r="B6" s="298"/>
      <c r="C6" s="298"/>
      <c r="D6" s="298"/>
      <c r="E6" s="298"/>
      <c r="F6" s="298"/>
      <c r="G6" s="298"/>
      <c r="H6" s="298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</row>
    <row r="7" spans="2:28" ht="12.75">
      <c r="B7" s="298" t="s">
        <v>4</v>
      </c>
      <c r="C7" s="298"/>
      <c r="D7" s="298"/>
      <c r="E7" s="298">
        <v>40</v>
      </c>
      <c r="F7" s="298"/>
      <c r="G7" s="298"/>
      <c r="H7" s="298"/>
      <c r="I7" s="298">
        <v>20</v>
      </c>
      <c r="J7" s="298"/>
      <c r="K7" s="298"/>
      <c r="L7" s="298"/>
      <c r="M7" s="298">
        <v>20</v>
      </c>
      <c r="N7" s="298"/>
      <c r="O7" s="298"/>
      <c r="P7" s="298"/>
      <c r="Q7" s="298">
        <v>20</v>
      </c>
      <c r="R7" s="298"/>
      <c r="S7" s="298"/>
      <c r="T7" s="298"/>
      <c r="U7" s="299"/>
      <c r="V7" s="299"/>
      <c r="W7" s="299"/>
      <c r="X7" s="299"/>
      <c r="Y7" s="299"/>
      <c r="Z7" s="299"/>
      <c r="AA7" s="299"/>
      <c r="AB7" s="299"/>
    </row>
    <row r="8" spans="2:28" ht="15" customHeight="1">
      <c r="B8" s="290">
        <v>1</v>
      </c>
      <c r="C8" s="291" t="s">
        <v>5</v>
      </c>
      <c r="D8" s="291"/>
      <c r="E8" s="305" t="s">
        <v>23</v>
      </c>
      <c r="F8" s="305"/>
      <c r="G8" s="305"/>
      <c r="H8" s="305"/>
      <c r="I8" s="262">
        <v>20</v>
      </c>
      <c r="J8" s="262"/>
      <c r="K8" s="262"/>
      <c r="L8" s="262"/>
      <c r="M8" s="262">
        <v>20</v>
      </c>
      <c r="N8" s="262"/>
      <c r="O8" s="262"/>
      <c r="P8" s="262"/>
      <c r="Q8" s="305" t="s">
        <v>23</v>
      </c>
      <c r="R8" s="305"/>
      <c r="S8" s="305"/>
      <c r="T8" s="305"/>
      <c r="U8" s="262">
        <v>40</v>
      </c>
      <c r="V8" s="262"/>
      <c r="W8" s="262"/>
      <c r="X8" s="262"/>
      <c r="Y8" s="305" t="s">
        <v>23</v>
      </c>
      <c r="Z8" s="305"/>
      <c r="AA8" s="305"/>
      <c r="AB8" s="305"/>
    </row>
    <row r="9" spans="2:28" ht="15" customHeight="1">
      <c r="B9" s="290"/>
      <c r="C9" s="291"/>
      <c r="D9" s="291"/>
      <c r="E9" s="305"/>
      <c r="F9" s="305"/>
      <c r="G9" s="305"/>
      <c r="H9" s="305"/>
      <c r="I9" s="262"/>
      <c r="J9" s="262"/>
      <c r="K9" s="262"/>
      <c r="L9" s="262"/>
      <c r="M9" s="262"/>
      <c r="N9" s="262"/>
      <c r="O9" s="262"/>
      <c r="P9" s="262"/>
      <c r="Q9" s="305"/>
      <c r="R9" s="305"/>
      <c r="S9" s="305"/>
      <c r="T9" s="305"/>
      <c r="U9" s="262"/>
      <c r="V9" s="262"/>
      <c r="W9" s="262"/>
      <c r="X9" s="262"/>
      <c r="Y9" s="305"/>
      <c r="Z9" s="305"/>
      <c r="AA9" s="305"/>
      <c r="AB9" s="305"/>
    </row>
    <row r="10" spans="2:28" ht="15" customHeight="1">
      <c r="B10" s="290">
        <v>2</v>
      </c>
      <c r="C10" s="291" t="s">
        <v>31</v>
      </c>
      <c r="D10" s="291"/>
      <c r="E10" s="262">
        <v>40</v>
      </c>
      <c r="F10" s="262"/>
      <c r="G10" s="262"/>
      <c r="H10" s="262"/>
      <c r="I10" s="305" t="s">
        <v>23</v>
      </c>
      <c r="J10" s="305"/>
      <c r="K10" s="305"/>
      <c r="L10" s="305"/>
      <c r="M10" s="305" t="s">
        <v>23</v>
      </c>
      <c r="N10" s="305"/>
      <c r="O10" s="305"/>
      <c r="P10" s="305"/>
      <c r="Q10" s="262">
        <v>20</v>
      </c>
      <c r="R10" s="262"/>
      <c r="S10" s="262"/>
      <c r="T10" s="262"/>
      <c r="U10" s="262">
        <v>60</v>
      </c>
      <c r="V10" s="262"/>
      <c r="W10" s="262"/>
      <c r="X10" s="262"/>
      <c r="Y10" s="262" t="s">
        <v>61</v>
      </c>
      <c r="Z10" s="262"/>
      <c r="AA10" s="262"/>
      <c r="AB10" s="262"/>
    </row>
    <row r="11" spans="2:28" ht="28.5" customHeight="1">
      <c r="B11" s="290"/>
      <c r="C11" s="291"/>
      <c r="D11" s="291"/>
      <c r="E11" s="262"/>
      <c r="F11" s="262"/>
      <c r="G11" s="262"/>
      <c r="H11" s="262"/>
      <c r="I11" s="305"/>
      <c r="J11" s="305"/>
      <c r="K11" s="305"/>
      <c r="L11" s="305"/>
      <c r="M11" s="305"/>
      <c r="N11" s="305"/>
      <c r="O11" s="305"/>
      <c r="P11" s="305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</row>
    <row r="12" spans="2:28" ht="15" customHeight="1">
      <c r="B12" s="290">
        <v>3</v>
      </c>
      <c r="C12" s="291" t="s">
        <v>32</v>
      </c>
      <c r="D12" s="291"/>
      <c r="E12" s="305" t="s">
        <v>23</v>
      </c>
      <c r="F12" s="305"/>
      <c r="G12" s="305"/>
      <c r="H12" s="305"/>
      <c r="I12" s="305" t="s">
        <v>23</v>
      </c>
      <c r="J12" s="305"/>
      <c r="K12" s="305"/>
      <c r="L12" s="305"/>
      <c r="M12" s="305" t="s">
        <v>23</v>
      </c>
      <c r="N12" s="305"/>
      <c r="O12" s="305"/>
      <c r="P12" s="305"/>
      <c r="Q12" s="305" t="s">
        <v>23</v>
      </c>
      <c r="R12" s="305"/>
      <c r="S12" s="305"/>
      <c r="T12" s="305"/>
      <c r="U12" s="303">
        <v>0</v>
      </c>
      <c r="V12" s="303"/>
      <c r="W12" s="303"/>
      <c r="X12" s="303"/>
      <c r="Y12" s="305" t="s">
        <v>23</v>
      </c>
      <c r="Z12" s="305"/>
      <c r="AA12" s="305"/>
      <c r="AB12" s="305"/>
    </row>
    <row r="13" spans="2:28" ht="15" customHeight="1">
      <c r="B13" s="290"/>
      <c r="C13" s="291"/>
      <c r="D13" s="291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3"/>
      <c r="V13" s="303"/>
      <c r="W13" s="303"/>
      <c r="X13" s="303"/>
      <c r="Y13" s="305"/>
      <c r="Z13" s="305"/>
      <c r="AA13" s="305"/>
      <c r="AB13" s="305"/>
    </row>
    <row r="14" spans="5:8" ht="12.75">
      <c r="E14" s="10"/>
      <c r="F14" s="10"/>
      <c r="G14" s="10"/>
      <c r="H14" s="10"/>
    </row>
    <row r="15" spans="2:28" ht="12.75">
      <c r="B15" s="308" t="s">
        <v>50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</row>
    <row r="16" spans="2:28" ht="12.75">
      <c r="B16" s="8" t="s">
        <v>51</v>
      </c>
      <c r="C16" s="8" t="s">
        <v>52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2:28" ht="15" customHeight="1">
      <c r="B17" s="298" t="s">
        <v>0</v>
      </c>
      <c r="C17" s="298"/>
      <c r="D17" s="298"/>
      <c r="E17" s="298" t="s">
        <v>1</v>
      </c>
      <c r="F17" s="298"/>
      <c r="G17" s="298"/>
      <c r="H17" s="298"/>
      <c r="I17" s="299" t="s">
        <v>33</v>
      </c>
      <c r="J17" s="299"/>
      <c r="K17" s="299"/>
      <c r="L17" s="299"/>
      <c r="M17" s="299" t="s">
        <v>2</v>
      </c>
      <c r="N17" s="299"/>
      <c r="O17" s="299"/>
      <c r="P17" s="299"/>
      <c r="Q17" s="299" t="s">
        <v>3</v>
      </c>
      <c r="R17" s="299"/>
      <c r="S17" s="299"/>
      <c r="T17" s="299"/>
      <c r="U17" s="254" t="s">
        <v>19</v>
      </c>
      <c r="V17" s="255"/>
      <c r="W17" s="255"/>
      <c r="X17" s="256"/>
      <c r="Y17" s="254" t="s">
        <v>20</v>
      </c>
      <c r="Z17" s="255"/>
      <c r="AA17" s="255"/>
      <c r="AB17" s="256"/>
    </row>
    <row r="18" spans="2:28" ht="12.75">
      <c r="B18" s="298"/>
      <c r="C18" s="298"/>
      <c r="D18" s="298"/>
      <c r="E18" s="298"/>
      <c r="F18" s="298"/>
      <c r="G18" s="298"/>
      <c r="H18" s="298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300"/>
      <c r="V18" s="301"/>
      <c r="W18" s="301"/>
      <c r="X18" s="302"/>
      <c r="Y18" s="300"/>
      <c r="Z18" s="301"/>
      <c r="AA18" s="301"/>
      <c r="AB18" s="302"/>
    </row>
    <row r="19" spans="2:28" ht="12.75">
      <c r="B19" s="298" t="s">
        <v>4</v>
      </c>
      <c r="C19" s="298"/>
      <c r="D19" s="298"/>
      <c r="E19" s="298">
        <v>40</v>
      </c>
      <c r="F19" s="298"/>
      <c r="G19" s="298"/>
      <c r="H19" s="298"/>
      <c r="I19" s="298">
        <v>20</v>
      </c>
      <c r="J19" s="298"/>
      <c r="K19" s="298"/>
      <c r="L19" s="298"/>
      <c r="M19" s="298">
        <v>20</v>
      </c>
      <c r="N19" s="298"/>
      <c r="O19" s="298"/>
      <c r="P19" s="298"/>
      <c r="Q19" s="298">
        <v>20</v>
      </c>
      <c r="R19" s="298"/>
      <c r="S19" s="298"/>
      <c r="T19" s="298"/>
      <c r="U19" s="257"/>
      <c r="V19" s="258"/>
      <c r="W19" s="258"/>
      <c r="X19" s="259"/>
      <c r="Y19" s="257"/>
      <c r="Z19" s="258"/>
      <c r="AA19" s="258"/>
      <c r="AB19" s="259"/>
    </row>
    <row r="20" spans="2:28" ht="15" customHeight="1">
      <c r="B20" s="290">
        <v>1</v>
      </c>
      <c r="C20" s="291" t="s">
        <v>5</v>
      </c>
      <c r="D20" s="291"/>
      <c r="E20" s="299">
        <v>40</v>
      </c>
      <c r="F20" s="299"/>
      <c r="G20" s="299"/>
      <c r="H20" s="299"/>
      <c r="I20" s="305" t="s">
        <v>23</v>
      </c>
      <c r="J20" s="305"/>
      <c r="K20" s="305"/>
      <c r="L20" s="305"/>
      <c r="M20" s="299">
        <v>20</v>
      </c>
      <c r="N20" s="299"/>
      <c r="O20" s="299"/>
      <c r="P20" s="299"/>
      <c r="Q20" s="299">
        <v>20</v>
      </c>
      <c r="R20" s="299"/>
      <c r="S20" s="299"/>
      <c r="T20" s="299"/>
      <c r="U20" s="299">
        <v>80</v>
      </c>
      <c r="V20" s="299"/>
      <c r="W20" s="299"/>
      <c r="X20" s="299"/>
      <c r="Y20" s="299" t="s">
        <v>87</v>
      </c>
      <c r="Z20" s="299"/>
      <c r="AA20" s="299"/>
      <c r="AB20" s="299"/>
    </row>
    <row r="21" spans="2:28" ht="28.5" customHeight="1">
      <c r="B21" s="290"/>
      <c r="C21" s="291"/>
      <c r="D21" s="291"/>
      <c r="E21" s="299"/>
      <c r="F21" s="299"/>
      <c r="G21" s="299"/>
      <c r="H21" s="299"/>
      <c r="I21" s="305"/>
      <c r="J21" s="305"/>
      <c r="K21" s="305"/>
      <c r="L21" s="305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</row>
    <row r="22" spans="2:28" ht="15" customHeight="1">
      <c r="B22" s="290">
        <v>2</v>
      </c>
      <c r="C22" s="291" t="s">
        <v>31</v>
      </c>
      <c r="D22" s="291"/>
      <c r="E22" s="305" t="s">
        <v>23</v>
      </c>
      <c r="F22" s="305"/>
      <c r="G22" s="305"/>
      <c r="H22" s="305"/>
      <c r="I22" s="299">
        <v>20</v>
      </c>
      <c r="J22" s="299"/>
      <c r="K22" s="299"/>
      <c r="L22" s="299"/>
      <c r="M22" s="305" t="s">
        <v>23</v>
      </c>
      <c r="N22" s="305"/>
      <c r="O22" s="305"/>
      <c r="P22" s="305"/>
      <c r="Q22" s="305" t="s">
        <v>23</v>
      </c>
      <c r="R22" s="305"/>
      <c r="S22" s="305"/>
      <c r="T22" s="305"/>
      <c r="U22" s="299">
        <v>20</v>
      </c>
      <c r="V22" s="299"/>
      <c r="W22" s="299"/>
      <c r="X22" s="299"/>
      <c r="Y22" s="305" t="s">
        <v>23</v>
      </c>
      <c r="Z22" s="305"/>
      <c r="AA22" s="305"/>
      <c r="AB22" s="305"/>
    </row>
    <row r="23" spans="2:28" ht="15" customHeight="1">
      <c r="B23" s="290"/>
      <c r="C23" s="291"/>
      <c r="D23" s="291"/>
      <c r="E23" s="305"/>
      <c r="F23" s="305"/>
      <c r="G23" s="305"/>
      <c r="H23" s="305"/>
      <c r="I23" s="299"/>
      <c r="J23" s="299"/>
      <c r="K23" s="299"/>
      <c r="L23" s="299"/>
      <c r="M23" s="305"/>
      <c r="N23" s="305"/>
      <c r="O23" s="305"/>
      <c r="P23" s="305"/>
      <c r="Q23" s="305"/>
      <c r="R23" s="305"/>
      <c r="S23" s="305"/>
      <c r="T23" s="305"/>
      <c r="U23" s="299"/>
      <c r="V23" s="299"/>
      <c r="W23" s="299"/>
      <c r="X23" s="299"/>
      <c r="Y23" s="305"/>
      <c r="Z23" s="305"/>
      <c r="AA23" s="305"/>
      <c r="AB23" s="305"/>
    </row>
    <row r="24" spans="2:28" ht="15" customHeight="1">
      <c r="B24" s="290">
        <v>3</v>
      </c>
      <c r="C24" s="291" t="s">
        <v>32</v>
      </c>
      <c r="D24" s="291"/>
      <c r="E24" s="305" t="s">
        <v>23</v>
      </c>
      <c r="F24" s="305"/>
      <c r="G24" s="305"/>
      <c r="H24" s="305"/>
      <c r="I24" s="305" t="s">
        <v>23</v>
      </c>
      <c r="J24" s="305"/>
      <c r="K24" s="305"/>
      <c r="L24" s="305"/>
      <c r="M24" s="305" t="s">
        <v>23</v>
      </c>
      <c r="N24" s="305"/>
      <c r="O24" s="305"/>
      <c r="P24" s="305"/>
      <c r="Q24" s="305" t="s">
        <v>23</v>
      </c>
      <c r="R24" s="305"/>
      <c r="S24" s="305"/>
      <c r="T24" s="305"/>
      <c r="U24" s="278">
        <v>0</v>
      </c>
      <c r="V24" s="279"/>
      <c r="W24" s="279"/>
      <c r="X24" s="280"/>
      <c r="Y24" s="305" t="s">
        <v>23</v>
      </c>
      <c r="Z24" s="305"/>
      <c r="AA24" s="305"/>
      <c r="AB24" s="305"/>
    </row>
    <row r="25" spans="2:28" ht="15" customHeight="1">
      <c r="B25" s="290"/>
      <c r="C25" s="291"/>
      <c r="D25" s="291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281"/>
      <c r="V25" s="282"/>
      <c r="W25" s="282"/>
      <c r="X25" s="283"/>
      <c r="Y25" s="305"/>
      <c r="Z25" s="305"/>
      <c r="AA25" s="305"/>
      <c r="AB25" s="305"/>
    </row>
    <row r="27" spans="2:28" ht="12.75">
      <c r="B27" s="261" t="s">
        <v>50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</row>
    <row r="28" spans="2:28" ht="12.75">
      <c r="B28" s="8" t="s">
        <v>51</v>
      </c>
      <c r="C28" s="8" t="s">
        <v>56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2:28" ht="12.75">
      <c r="B29" s="298" t="s">
        <v>0</v>
      </c>
      <c r="C29" s="298"/>
      <c r="D29" s="298"/>
      <c r="E29" s="298" t="s">
        <v>1</v>
      </c>
      <c r="F29" s="298"/>
      <c r="G29" s="298"/>
      <c r="H29" s="298"/>
      <c r="I29" s="299" t="s">
        <v>33</v>
      </c>
      <c r="J29" s="299"/>
      <c r="K29" s="299"/>
      <c r="L29" s="299"/>
      <c r="M29" s="299" t="s">
        <v>2</v>
      </c>
      <c r="N29" s="299"/>
      <c r="O29" s="299"/>
      <c r="P29" s="299"/>
      <c r="Q29" s="299" t="s">
        <v>3</v>
      </c>
      <c r="R29" s="299"/>
      <c r="S29" s="299"/>
      <c r="T29" s="299"/>
      <c r="U29" s="254" t="s">
        <v>19</v>
      </c>
      <c r="V29" s="255"/>
      <c r="W29" s="255"/>
      <c r="X29" s="256"/>
      <c r="Y29" s="254" t="s">
        <v>20</v>
      </c>
      <c r="Z29" s="255"/>
      <c r="AA29" s="255"/>
      <c r="AB29" s="256"/>
    </row>
    <row r="30" spans="2:28" ht="12.75">
      <c r="B30" s="298"/>
      <c r="C30" s="298"/>
      <c r="D30" s="298"/>
      <c r="E30" s="298"/>
      <c r="F30" s="298"/>
      <c r="G30" s="298"/>
      <c r="H30" s="298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300"/>
      <c r="V30" s="301"/>
      <c r="W30" s="301"/>
      <c r="X30" s="302"/>
      <c r="Y30" s="300"/>
      <c r="Z30" s="301"/>
      <c r="AA30" s="301"/>
      <c r="AB30" s="302"/>
    </row>
    <row r="31" spans="2:28" ht="12.75">
      <c r="B31" s="298" t="s">
        <v>4</v>
      </c>
      <c r="C31" s="298"/>
      <c r="D31" s="298"/>
      <c r="E31" s="298">
        <v>40</v>
      </c>
      <c r="F31" s="298"/>
      <c r="G31" s="298"/>
      <c r="H31" s="298"/>
      <c r="I31" s="298">
        <v>20</v>
      </c>
      <c r="J31" s="298"/>
      <c r="K31" s="298"/>
      <c r="L31" s="298"/>
      <c r="M31" s="298">
        <v>20</v>
      </c>
      <c r="N31" s="298"/>
      <c r="O31" s="298"/>
      <c r="P31" s="298"/>
      <c r="Q31" s="298">
        <v>20</v>
      </c>
      <c r="R31" s="298"/>
      <c r="S31" s="298"/>
      <c r="T31" s="298"/>
      <c r="U31" s="257"/>
      <c r="V31" s="258"/>
      <c r="W31" s="258"/>
      <c r="X31" s="259"/>
      <c r="Y31" s="257"/>
      <c r="Z31" s="258"/>
      <c r="AA31" s="258"/>
      <c r="AB31" s="259"/>
    </row>
    <row r="32" spans="2:28" ht="15" customHeight="1">
      <c r="B32" s="290">
        <v>1</v>
      </c>
      <c r="C32" s="291" t="s">
        <v>62</v>
      </c>
      <c r="D32" s="291"/>
      <c r="E32" s="305" t="s">
        <v>23</v>
      </c>
      <c r="F32" s="305"/>
      <c r="G32" s="305"/>
      <c r="H32" s="305"/>
      <c r="I32" s="305" t="s">
        <v>23</v>
      </c>
      <c r="J32" s="305"/>
      <c r="K32" s="305"/>
      <c r="L32" s="305"/>
      <c r="M32" s="305" t="s">
        <v>23</v>
      </c>
      <c r="N32" s="305"/>
      <c r="O32" s="305"/>
      <c r="P32" s="305"/>
      <c r="Q32" s="305" t="s">
        <v>23</v>
      </c>
      <c r="R32" s="305"/>
      <c r="S32" s="305"/>
      <c r="T32" s="305"/>
      <c r="U32" s="278">
        <v>0</v>
      </c>
      <c r="V32" s="279"/>
      <c r="W32" s="279"/>
      <c r="X32" s="280"/>
      <c r="Y32" s="305" t="s">
        <v>23</v>
      </c>
      <c r="Z32" s="305"/>
      <c r="AA32" s="305"/>
      <c r="AB32" s="305"/>
    </row>
    <row r="33" spans="2:28" ht="15" customHeight="1">
      <c r="B33" s="290"/>
      <c r="C33" s="291"/>
      <c r="D33" s="291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281"/>
      <c r="V33" s="282"/>
      <c r="W33" s="282"/>
      <c r="X33" s="283"/>
      <c r="Y33" s="305"/>
      <c r="Z33" s="305"/>
      <c r="AA33" s="305"/>
      <c r="AB33" s="305"/>
    </row>
    <row r="34" spans="2:28" ht="15" customHeight="1">
      <c r="B34" s="290">
        <v>2</v>
      </c>
      <c r="C34" s="291" t="s">
        <v>61</v>
      </c>
      <c r="D34" s="291"/>
      <c r="E34" s="305" t="s">
        <v>23</v>
      </c>
      <c r="F34" s="305"/>
      <c r="G34" s="305"/>
      <c r="H34" s="305"/>
      <c r="I34" s="299">
        <v>20</v>
      </c>
      <c r="J34" s="299"/>
      <c r="K34" s="299"/>
      <c r="L34" s="299"/>
      <c r="M34" s="299">
        <v>20</v>
      </c>
      <c r="N34" s="299"/>
      <c r="O34" s="299"/>
      <c r="P34" s="299"/>
      <c r="Q34" s="305" t="s">
        <v>23</v>
      </c>
      <c r="R34" s="305"/>
      <c r="S34" s="305"/>
      <c r="T34" s="305"/>
      <c r="U34" s="299">
        <v>40</v>
      </c>
      <c r="V34" s="299"/>
      <c r="W34" s="299"/>
      <c r="X34" s="299"/>
      <c r="Y34" s="305" t="s">
        <v>23</v>
      </c>
      <c r="Z34" s="305"/>
      <c r="AA34" s="305"/>
      <c r="AB34" s="305"/>
    </row>
    <row r="35" spans="2:28" ht="15" customHeight="1">
      <c r="B35" s="290"/>
      <c r="C35" s="291"/>
      <c r="D35" s="291"/>
      <c r="E35" s="305"/>
      <c r="F35" s="305"/>
      <c r="G35" s="305"/>
      <c r="H35" s="305"/>
      <c r="I35" s="299"/>
      <c r="J35" s="299"/>
      <c r="K35" s="299"/>
      <c r="L35" s="299"/>
      <c r="M35" s="299"/>
      <c r="N35" s="299"/>
      <c r="O35" s="299"/>
      <c r="P35" s="299"/>
      <c r="Q35" s="305"/>
      <c r="R35" s="305"/>
      <c r="S35" s="305"/>
      <c r="T35" s="305"/>
      <c r="U35" s="299"/>
      <c r="V35" s="299"/>
      <c r="W35" s="299"/>
      <c r="X35" s="299"/>
      <c r="Y35" s="305"/>
      <c r="Z35" s="305"/>
      <c r="AA35" s="305"/>
      <c r="AB35" s="305"/>
    </row>
    <row r="36" spans="2:28" ht="15" customHeight="1">
      <c r="B36" s="290">
        <v>3</v>
      </c>
      <c r="C36" s="291" t="s">
        <v>60</v>
      </c>
      <c r="D36" s="291"/>
      <c r="E36" s="299">
        <v>40</v>
      </c>
      <c r="F36" s="299"/>
      <c r="G36" s="299"/>
      <c r="H36" s="299"/>
      <c r="I36" s="305" t="s">
        <v>23</v>
      </c>
      <c r="J36" s="305"/>
      <c r="K36" s="305"/>
      <c r="L36" s="305"/>
      <c r="M36" s="305" t="s">
        <v>23</v>
      </c>
      <c r="N36" s="305"/>
      <c r="O36" s="305"/>
      <c r="P36" s="305"/>
      <c r="Q36" s="299">
        <v>20</v>
      </c>
      <c r="R36" s="299"/>
      <c r="S36" s="299"/>
      <c r="T36" s="299"/>
      <c r="U36" s="299">
        <v>60</v>
      </c>
      <c r="V36" s="299"/>
      <c r="W36" s="299"/>
      <c r="X36" s="299"/>
      <c r="Y36" s="299" t="s">
        <v>60</v>
      </c>
      <c r="Z36" s="299"/>
      <c r="AA36" s="299"/>
      <c r="AB36" s="299"/>
    </row>
    <row r="37" spans="2:28" ht="15" customHeight="1">
      <c r="B37" s="290"/>
      <c r="C37" s="291"/>
      <c r="D37" s="291"/>
      <c r="E37" s="299"/>
      <c r="F37" s="299"/>
      <c r="G37" s="299"/>
      <c r="H37" s="299"/>
      <c r="I37" s="305"/>
      <c r="J37" s="305"/>
      <c r="K37" s="305"/>
      <c r="L37" s="305"/>
      <c r="M37" s="305"/>
      <c r="N37" s="305"/>
      <c r="O37" s="305"/>
      <c r="P37" s="305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</row>
    <row r="39" spans="2:28" ht="12.75">
      <c r="B39" s="261" t="s">
        <v>50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</row>
    <row r="40" spans="2:28" ht="12.75">
      <c r="B40" s="8" t="s">
        <v>51</v>
      </c>
      <c r="C40" s="8" t="str">
        <f>+'EJ 4 - SAN PUÉS'!AD23</f>
        <v>SAN PUES -SAN BENITO DE ABAD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2:28" ht="12.75">
      <c r="B41" s="298" t="s">
        <v>0</v>
      </c>
      <c r="C41" s="298"/>
      <c r="D41" s="298"/>
      <c r="E41" s="298" t="s">
        <v>1</v>
      </c>
      <c r="F41" s="298"/>
      <c r="G41" s="298"/>
      <c r="H41" s="298"/>
      <c r="I41" s="299" t="s">
        <v>33</v>
      </c>
      <c r="J41" s="299"/>
      <c r="K41" s="299"/>
      <c r="L41" s="299"/>
      <c r="M41" s="299" t="s">
        <v>2</v>
      </c>
      <c r="N41" s="299"/>
      <c r="O41" s="299"/>
      <c r="P41" s="299"/>
      <c r="Q41" s="299" t="s">
        <v>3</v>
      </c>
      <c r="R41" s="299"/>
      <c r="S41" s="299"/>
      <c r="T41" s="299"/>
      <c r="U41" s="254" t="s">
        <v>19</v>
      </c>
      <c r="V41" s="255"/>
      <c r="W41" s="255"/>
      <c r="X41" s="256"/>
      <c r="Y41" s="254" t="s">
        <v>20</v>
      </c>
      <c r="Z41" s="255"/>
      <c r="AA41" s="255"/>
      <c r="AB41" s="256"/>
    </row>
    <row r="42" spans="2:28" ht="12.75">
      <c r="B42" s="298"/>
      <c r="C42" s="298"/>
      <c r="D42" s="298"/>
      <c r="E42" s="298"/>
      <c r="F42" s="298"/>
      <c r="G42" s="298"/>
      <c r="H42" s="298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300"/>
      <c r="V42" s="301"/>
      <c r="W42" s="301"/>
      <c r="X42" s="302"/>
      <c r="Y42" s="300"/>
      <c r="Z42" s="301"/>
      <c r="AA42" s="301"/>
      <c r="AB42" s="302"/>
    </row>
    <row r="43" spans="2:28" ht="12.75">
      <c r="B43" s="298" t="s">
        <v>4</v>
      </c>
      <c r="C43" s="298"/>
      <c r="D43" s="298"/>
      <c r="E43" s="298">
        <v>40</v>
      </c>
      <c r="F43" s="298"/>
      <c r="G43" s="298"/>
      <c r="H43" s="298"/>
      <c r="I43" s="298">
        <v>20</v>
      </c>
      <c r="J43" s="298"/>
      <c r="K43" s="298"/>
      <c r="L43" s="298"/>
      <c r="M43" s="298">
        <v>20</v>
      </c>
      <c r="N43" s="298"/>
      <c r="O43" s="298"/>
      <c r="P43" s="298"/>
      <c r="Q43" s="298">
        <v>20</v>
      </c>
      <c r="R43" s="298"/>
      <c r="S43" s="298"/>
      <c r="T43" s="298"/>
      <c r="U43" s="257"/>
      <c r="V43" s="258"/>
      <c r="W43" s="258"/>
      <c r="X43" s="259"/>
      <c r="Y43" s="257"/>
      <c r="Z43" s="258"/>
      <c r="AA43" s="258"/>
      <c r="AB43" s="259"/>
    </row>
    <row r="44" spans="2:28" ht="12.75">
      <c r="B44" s="290">
        <v>1</v>
      </c>
      <c r="C44" s="291" t="s">
        <v>62</v>
      </c>
      <c r="D44" s="291"/>
      <c r="E44" s="305" t="s">
        <v>23</v>
      </c>
      <c r="F44" s="305"/>
      <c r="G44" s="305"/>
      <c r="H44" s="305"/>
      <c r="I44" s="305" t="s">
        <v>23</v>
      </c>
      <c r="J44" s="305"/>
      <c r="K44" s="305"/>
      <c r="L44" s="305"/>
      <c r="M44" s="305" t="s">
        <v>23</v>
      </c>
      <c r="N44" s="305"/>
      <c r="O44" s="305"/>
      <c r="P44" s="305"/>
      <c r="Q44" s="305" t="s">
        <v>23</v>
      </c>
      <c r="R44" s="305"/>
      <c r="S44" s="305"/>
      <c r="T44" s="305"/>
      <c r="U44" s="278">
        <v>0</v>
      </c>
      <c r="V44" s="279"/>
      <c r="W44" s="279"/>
      <c r="X44" s="280"/>
      <c r="Y44" s="305" t="s">
        <v>23</v>
      </c>
      <c r="Z44" s="305"/>
      <c r="AA44" s="305"/>
      <c r="AB44" s="305"/>
    </row>
    <row r="45" spans="2:28" ht="12.75">
      <c r="B45" s="290"/>
      <c r="C45" s="291"/>
      <c r="D45" s="291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281"/>
      <c r="V45" s="282"/>
      <c r="W45" s="282"/>
      <c r="X45" s="283"/>
      <c r="Y45" s="305"/>
      <c r="Z45" s="305"/>
      <c r="AA45" s="305"/>
      <c r="AB45" s="305"/>
    </row>
    <row r="46" spans="2:28" ht="15" customHeight="1">
      <c r="B46" s="290">
        <v>2</v>
      </c>
      <c r="C46" s="291" t="s">
        <v>61</v>
      </c>
      <c r="D46" s="291"/>
      <c r="E46" s="305">
        <v>40</v>
      </c>
      <c r="F46" s="305"/>
      <c r="G46" s="305"/>
      <c r="H46" s="305"/>
      <c r="I46" s="305" t="s">
        <v>23</v>
      </c>
      <c r="J46" s="305"/>
      <c r="K46" s="305"/>
      <c r="L46" s="305"/>
      <c r="M46" s="299">
        <v>20</v>
      </c>
      <c r="N46" s="299"/>
      <c r="O46" s="299"/>
      <c r="P46" s="299"/>
      <c r="Q46" s="305">
        <v>20</v>
      </c>
      <c r="R46" s="305"/>
      <c r="S46" s="305"/>
      <c r="T46" s="305"/>
      <c r="U46" s="299">
        <v>80</v>
      </c>
      <c r="V46" s="299"/>
      <c r="W46" s="299"/>
      <c r="X46" s="299"/>
      <c r="Y46" s="299" t="s">
        <v>61</v>
      </c>
      <c r="Z46" s="299"/>
      <c r="AA46" s="299"/>
      <c r="AB46" s="299"/>
    </row>
    <row r="47" spans="2:28" ht="28.5" customHeight="1">
      <c r="B47" s="290"/>
      <c r="C47" s="291"/>
      <c r="D47" s="291"/>
      <c r="E47" s="305"/>
      <c r="F47" s="305"/>
      <c r="G47" s="305"/>
      <c r="H47" s="305"/>
      <c r="I47" s="305"/>
      <c r="J47" s="305"/>
      <c r="K47" s="305"/>
      <c r="L47" s="305"/>
      <c r="M47" s="299"/>
      <c r="N47" s="299"/>
      <c r="O47" s="299"/>
      <c r="P47" s="299"/>
      <c r="Q47" s="305"/>
      <c r="R47" s="305"/>
      <c r="S47" s="305"/>
      <c r="T47" s="305"/>
      <c r="U47" s="299"/>
      <c r="V47" s="299"/>
      <c r="W47" s="299"/>
      <c r="X47" s="299"/>
      <c r="Y47" s="299"/>
      <c r="Z47" s="299"/>
      <c r="AA47" s="299"/>
      <c r="AB47" s="299"/>
    </row>
    <row r="48" spans="2:28" ht="15" customHeight="1">
      <c r="B48" s="290">
        <v>3</v>
      </c>
      <c r="C48" s="291" t="s">
        <v>60</v>
      </c>
      <c r="D48" s="291"/>
      <c r="E48" s="305" t="s">
        <v>23</v>
      </c>
      <c r="F48" s="305"/>
      <c r="G48" s="305"/>
      <c r="H48" s="305"/>
      <c r="I48" s="305">
        <v>20</v>
      </c>
      <c r="J48" s="305"/>
      <c r="K48" s="305"/>
      <c r="L48" s="305"/>
      <c r="M48" s="305" t="s">
        <v>23</v>
      </c>
      <c r="N48" s="305"/>
      <c r="O48" s="305"/>
      <c r="P48" s="305"/>
      <c r="Q48" s="305" t="s">
        <v>23</v>
      </c>
      <c r="R48" s="305"/>
      <c r="S48" s="305"/>
      <c r="T48" s="305"/>
      <c r="U48" s="299">
        <v>20</v>
      </c>
      <c r="V48" s="299"/>
      <c r="W48" s="299"/>
      <c r="X48" s="299"/>
      <c r="Y48" s="305" t="s">
        <v>23</v>
      </c>
      <c r="Z48" s="305"/>
      <c r="AA48" s="305"/>
      <c r="AB48" s="305"/>
    </row>
    <row r="49" spans="2:28" ht="15" customHeight="1">
      <c r="B49" s="290"/>
      <c r="C49" s="291"/>
      <c r="D49" s="291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299"/>
      <c r="V49" s="299"/>
      <c r="W49" s="299"/>
      <c r="X49" s="299"/>
      <c r="Y49" s="305"/>
      <c r="Z49" s="305"/>
      <c r="AA49" s="305"/>
      <c r="AB49" s="305"/>
    </row>
    <row r="51" spans="2:28" ht="12.75">
      <c r="B51" s="261" t="s">
        <v>50</v>
      </c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</row>
    <row r="52" spans="2:28" ht="12.75">
      <c r="B52" s="8" t="s">
        <v>51</v>
      </c>
      <c r="C52" s="8" t="str">
        <f>+'EJ 5 - IRRÁ'!AD23</f>
        <v>IRRÁ - RÍO OPIRAMA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2:28" ht="12.75">
      <c r="B53" s="298" t="s">
        <v>0</v>
      </c>
      <c r="C53" s="298"/>
      <c r="D53" s="298"/>
      <c r="E53" s="298" t="s">
        <v>1</v>
      </c>
      <c r="F53" s="298"/>
      <c r="G53" s="298"/>
      <c r="H53" s="298"/>
      <c r="I53" s="299" t="s">
        <v>33</v>
      </c>
      <c r="J53" s="299"/>
      <c r="K53" s="299"/>
      <c r="L53" s="299"/>
      <c r="M53" s="299" t="s">
        <v>2</v>
      </c>
      <c r="N53" s="299"/>
      <c r="O53" s="299"/>
      <c r="P53" s="299"/>
      <c r="Q53" s="299" t="s">
        <v>3</v>
      </c>
      <c r="R53" s="299"/>
      <c r="S53" s="299"/>
      <c r="T53" s="299"/>
      <c r="U53" s="254" t="s">
        <v>19</v>
      </c>
      <c r="V53" s="255"/>
      <c r="W53" s="255"/>
      <c r="X53" s="256"/>
      <c r="Y53" s="254" t="s">
        <v>20</v>
      </c>
      <c r="Z53" s="255"/>
      <c r="AA53" s="255"/>
      <c r="AB53" s="256"/>
    </row>
    <row r="54" spans="2:28" ht="12.75">
      <c r="B54" s="298"/>
      <c r="C54" s="298"/>
      <c r="D54" s="298"/>
      <c r="E54" s="298"/>
      <c r="F54" s="298"/>
      <c r="G54" s="298"/>
      <c r="H54" s="298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300"/>
      <c r="V54" s="301"/>
      <c r="W54" s="301"/>
      <c r="X54" s="302"/>
      <c r="Y54" s="300"/>
      <c r="Z54" s="301"/>
      <c r="AA54" s="301"/>
      <c r="AB54" s="302"/>
    </row>
    <row r="55" spans="2:28" ht="12.75">
      <c r="B55" s="298" t="s">
        <v>4</v>
      </c>
      <c r="C55" s="298"/>
      <c r="D55" s="298"/>
      <c r="E55" s="298">
        <v>40</v>
      </c>
      <c r="F55" s="298"/>
      <c r="G55" s="298"/>
      <c r="H55" s="298"/>
      <c r="I55" s="298">
        <v>20</v>
      </c>
      <c r="J55" s="298"/>
      <c r="K55" s="298"/>
      <c r="L55" s="298"/>
      <c r="M55" s="298">
        <v>20</v>
      </c>
      <c r="N55" s="298"/>
      <c r="O55" s="298"/>
      <c r="P55" s="298"/>
      <c r="Q55" s="298">
        <v>20</v>
      </c>
      <c r="R55" s="298"/>
      <c r="S55" s="298"/>
      <c r="T55" s="298"/>
      <c r="U55" s="257"/>
      <c r="V55" s="258"/>
      <c r="W55" s="258"/>
      <c r="X55" s="259"/>
      <c r="Y55" s="257"/>
      <c r="Z55" s="258"/>
      <c r="AA55" s="258"/>
      <c r="AB55" s="259"/>
    </row>
    <row r="56" spans="2:28" ht="15" customHeight="1">
      <c r="B56" s="290">
        <v>1</v>
      </c>
      <c r="C56" s="291" t="s">
        <v>62</v>
      </c>
      <c r="D56" s="291"/>
      <c r="E56" s="305" t="s">
        <v>23</v>
      </c>
      <c r="F56" s="305"/>
      <c r="G56" s="305"/>
      <c r="H56" s="305"/>
      <c r="I56" s="305" t="s">
        <v>23</v>
      </c>
      <c r="J56" s="305"/>
      <c r="K56" s="305"/>
      <c r="L56" s="305"/>
      <c r="M56" s="305" t="s">
        <v>23</v>
      </c>
      <c r="N56" s="305"/>
      <c r="O56" s="305"/>
      <c r="P56" s="305"/>
      <c r="Q56" s="305" t="s">
        <v>23</v>
      </c>
      <c r="R56" s="305"/>
      <c r="S56" s="305"/>
      <c r="T56" s="305"/>
      <c r="U56" s="303">
        <v>0</v>
      </c>
      <c r="V56" s="303"/>
      <c r="W56" s="303"/>
      <c r="X56" s="303"/>
      <c r="Y56" s="305" t="s">
        <v>23</v>
      </c>
      <c r="Z56" s="305"/>
      <c r="AA56" s="305"/>
      <c r="AB56" s="305"/>
    </row>
    <row r="57" spans="2:28" ht="15" customHeight="1">
      <c r="B57" s="290"/>
      <c r="C57" s="291"/>
      <c r="D57" s="291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3"/>
      <c r="V57" s="303"/>
      <c r="W57" s="303"/>
      <c r="X57" s="303"/>
      <c r="Y57" s="305"/>
      <c r="Z57" s="305"/>
      <c r="AA57" s="305"/>
      <c r="AB57" s="305"/>
    </row>
    <row r="58" spans="2:28" ht="15" customHeight="1">
      <c r="B58" s="290">
        <v>2</v>
      </c>
      <c r="C58" s="291" t="s">
        <v>61</v>
      </c>
      <c r="D58" s="291"/>
      <c r="E58" s="305" t="s">
        <v>23</v>
      </c>
      <c r="F58" s="305"/>
      <c r="G58" s="305"/>
      <c r="H58" s="305"/>
      <c r="I58" s="305" t="s">
        <v>23</v>
      </c>
      <c r="J58" s="305"/>
      <c r="K58" s="305"/>
      <c r="L58" s="305"/>
      <c r="M58" s="305" t="s">
        <v>23</v>
      </c>
      <c r="N58" s="305"/>
      <c r="O58" s="305"/>
      <c r="P58" s="305"/>
      <c r="Q58" s="305" t="s">
        <v>23</v>
      </c>
      <c r="R58" s="305"/>
      <c r="S58" s="305"/>
      <c r="T58" s="305"/>
      <c r="U58" s="303">
        <v>0</v>
      </c>
      <c r="V58" s="303"/>
      <c r="W58" s="303"/>
      <c r="X58" s="303"/>
      <c r="Y58" s="305" t="s">
        <v>23</v>
      </c>
      <c r="Z58" s="305"/>
      <c r="AA58" s="305"/>
      <c r="AB58" s="305"/>
    </row>
    <row r="59" spans="2:28" ht="15" customHeight="1">
      <c r="B59" s="290"/>
      <c r="C59" s="291"/>
      <c r="D59" s="291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3"/>
      <c r="V59" s="303"/>
      <c r="W59" s="303"/>
      <c r="X59" s="303"/>
      <c r="Y59" s="305"/>
      <c r="Z59" s="305"/>
      <c r="AA59" s="305"/>
      <c r="AB59" s="305"/>
    </row>
    <row r="60" spans="2:28" ht="15" customHeight="1">
      <c r="B60" s="290">
        <v>3</v>
      </c>
      <c r="C60" s="291" t="s">
        <v>60</v>
      </c>
      <c r="D60" s="291"/>
      <c r="E60" s="299">
        <v>40</v>
      </c>
      <c r="F60" s="299"/>
      <c r="G60" s="299"/>
      <c r="H60" s="299"/>
      <c r="I60" s="299">
        <v>20</v>
      </c>
      <c r="J60" s="299"/>
      <c r="K60" s="299"/>
      <c r="L60" s="299"/>
      <c r="M60" s="299">
        <v>20</v>
      </c>
      <c r="N60" s="299"/>
      <c r="O60" s="299"/>
      <c r="P60" s="299"/>
      <c r="Q60" s="299">
        <v>20</v>
      </c>
      <c r="R60" s="299"/>
      <c r="S60" s="299"/>
      <c r="T60" s="299"/>
      <c r="U60" s="299">
        <v>100</v>
      </c>
      <c r="V60" s="299"/>
      <c r="W60" s="299"/>
      <c r="X60" s="299"/>
      <c r="Y60" s="299" t="s">
        <v>60</v>
      </c>
      <c r="Z60" s="299"/>
      <c r="AA60" s="299"/>
      <c r="AB60" s="299"/>
    </row>
    <row r="61" spans="2:28" ht="15" customHeight="1">
      <c r="B61" s="290"/>
      <c r="C61" s="291"/>
      <c r="D61" s="291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</row>
    <row r="63" spans="2:28" ht="12.75">
      <c r="B63" s="261" t="s">
        <v>50</v>
      </c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</row>
    <row r="64" spans="2:28" ht="12.75">
      <c r="B64" s="8" t="s">
        <v>51</v>
      </c>
      <c r="C64" s="8" t="str">
        <f>+'EJ 6 - San agustín'!AD23</f>
        <v>SAN AGUSTIN - PRADERA - PUETO QUINCHANA (SAN AGUSTIN - PRADERA)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2:28" ht="12.75">
      <c r="B65" s="298" t="s">
        <v>0</v>
      </c>
      <c r="C65" s="298"/>
      <c r="D65" s="298"/>
      <c r="E65" s="298" t="s">
        <v>1</v>
      </c>
      <c r="F65" s="298"/>
      <c r="G65" s="298"/>
      <c r="H65" s="298"/>
      <c r="I65" s="299" t="s">
        <v>33</v>
      </c>
      <c r="J65" s="299"/>
      <c r="K65" s="299"/>
      <c r="L65" s="299"/>
      <c r="M65" s="299" t="s">
        <v>2</v>
      </c>
      <c r="N65" s="299"/>
      <c r="O65" s="299"/>
      <c r="P65" s="299"/>
      <c r="Q65" s="299" t="s">
        <v>3</v>
      </c>
      <c r="R65" s="299"/>
      <c r="S65" s="299"/>
      <c r="T65" s="299"/>
      <c r="U65" s="254" t="s">
        <v>19</v>
      </c>
      <c r="V65" s="255"/>
      <c r="W65" s="255"/>
      <c r="X65" s="256"/>
      <c r="Y65" s="254" t="s">
        <v>20</v>
      </c>
      <c r="Z65" s="255"/>
      <c r="AA65" s="255"/>
      <c r="AB65" s="256"/>
    </row>
    <row r="66" spans="2:28" ht="12.75">
      <c r="B66" s="298"/>
      <c r="C66" s="298"/>
      <c r="D66" s="298"/>
      <c r="E66" s="298"/>
      <c r="F66" s="298"/>
      <c r="G66" s="298"/>
      <c r="H66" s="298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300"/>
      <c r="V66" s="301"/>
      <c r="W66" s="301"/>
      <c r="X66" s="302"/>
      <c r="Y66" s="300"/>
      <c r="Z66" s="301"/>
      <c r="AA66" s="301"/>
      <c r="AB66" s="302"/>
    </row>
    <row r="67" spans="2:28" ht="12.75">
      <c r="B67" s="298" t="s">
        <v>4</v>
      </c>
      <c r="C67" s="298"/>
      <c r="D67" s="298"/>
      <c r="E67" s="298">
        <v>40</v>
      </c>
      <c r="F67" s="298"/>
      <c r="G67" s="298"/>
      <c r="H67" s="298"/>
      <c r="I67" s="298">
        <v>20</v>
      </c>
      <c r="J67" s="298"/>
      <c r="K67" s="298"/>
      <c r="L67" s="298"/>
      <c r="M67" s="298">
        <v>20</v>
      </c>
      <c r="N67" s="298"/>
      <c r="O67" s="298"/>
      <c r="P67" s="298"/>
      <c r="Q67" s="298">
        <v>20</v>
      </c>
      <c r="R67" s="298"/>
      <c r="S67" s="298"/>
      <c r="T67" s="298"/>
      <c r="U67" s="257"/>
      <c r="V67" s="258"/>
      <c r="W67" s="258"/>
      <c r="X67" s="259"/>
      <c r="Y67" s="257"/>
      <c r="Z67" s="258"/>
      <c r="AA67" s="258"/>
      <c r="AB67" s="259"/>
    </row>
    <row r="68" spans="2:28" ht="15" customHeight="1">
      <c r="B68" s="290">
        <v>1</v>
      </c>
      <c r="C68" s="291" t="s">
        <v>62</v>
      </c>
      <c r="D68" s="291"/>
      <c r="E68" s="305" t="s">
        <v>23</v>
      </c>
      <c r="F68" s="305"/>
      <c r="G68" s="305"/>
      <c r="H68" s="305"/>
      <c r="I68" s="305" t="s">
        <v>23</v>
      </c>
      <c r="J68" s="305"/>
      <c r="K68" s="305"/>
      <c r="L68" s="305"/>
      <c r="M68" s="305" t="s">
        <v>23</v>
      </c>
      <c r="N68" s="305"/>
      <c r="O68" s="305"/>
      <c r="P68" s="305"/>
      <c r="Q68" s="305" t="s">
        <v>23</v>
      </c>
      <c r="R68" s="305"/>
      <c r="S68" s="305"/>
      <c r="T68" s="305"/>
      <c r="U68" s="303">
        <v>0</v>
      </c>
      <c r="V68" s="303"/>
      <c r="W68" s="303"/>
      <c r="X68" s="303"/>
      <c r="Y68" s="305" t="s">
        <v>23</v>
      </c>
      <c r="Z68" s="305"/>
      <c r="AA68" s="305"/>
      <c r="AB68" s="305"/>
    </row>
    <row r="69" spans="2:28" ht="15" customHeight="1">
      <c r="B69" s="290"/>
      <c r="C69" s="291"/>
      <c r="D69" s="291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3"/>
      <c r="V69" s="303"/>
      <c r="W69" s="303"/>
      <c r="X69" s="303"/>
      <c r="Y69" s="305"/>
      <c r="Z69" s="305"/>
      <c r="AA69" s="305"/>
      <c r="AB69" s="305"/>
    </row>
    <row r="70" spans="2:28" ht="12.75">
      <c r="B70" s="290">
        <v>2</v>
      </c>
      <c r="C70" s="291" t="s">
        <v>61</v>
      </c>
      <c r="D70" s="291"/>
      <c r="E70" s="305" t="s">
        <v>23</v>
      </c>
      <c r="F70" s="305"/>
      <c r="G70" s="305"/>
      <c r="H70" s="305"/>
      <c r="I70" s="305">
        <v>20</v>
      </c>
      <c r="J70" s="305"/>
      <c r="K70" s="305"/>
      <c r="L70" s="305"/>
      <c r="M70" s="305" t="s">
        <v>23</v>
      </c>
      <c r="N70" s="305"/>
      <c r="O70" s="305"/>
      <c r="P70" s="305"/>
      <c r="Q70" s="305" t="s">
        <v>23</v>
      </c>
      <c r="R70" s="305"/>
      <c r="S70" s="305"/>
      <c r="T70" s="305"/>
      <c r="U70" s="299">
        <v>20</v>
      </c>
      <c r="V70" s="299"/>
      <c r="W70" s="299"/>
      <c r="X70" s="299"/>
      <c r="Y70" s="305" t="s">
        <v>23</v>
      </c>
      <c r="Z70" s="305"/>
      <c r="AA70" s="305"/>
      <c r="AB70" s="305"/>
    </row>
    <row r="71" spans="2:28" ht="12.75">
      <c r="B71" s="290"/>
      <c r="C71" s="291"/>
      <c r="D71" s="291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299"/>
      <c r="V71" s="299"/>
      <c r="W71" s="299"/>
      <c r="X71" s="299"/>
      <c r="Y71" s="305"/>
      <c r="Z71" s="305"/>
      <c r="AA71" s="305"/>
      <c r="AB71" s="305"/>
    </row>
    <row r="72" spans="2:28" ht="15" customHeight="1">
      <c r="B72" s="290">
        <v>3</v>
      </c>
      <c r="C72" s="291" t="s">
        <v>60</v>
      </c>
      <c r="D72" s="291"/>
      <c r="E72" s="299">
        <v>40</v>
      </c>
      <c r="F72" s="299"/>
      <c r="G72" s="299"/>
      <c r="H72" s="299"/>
      <c r="I72" s="305" t="s">
        <v>23</v>
      </c>
      <c r="J72" s="305"/>
      <c r="K72" s="305"/>
      <c r="L72" s="305"/>
      <c r="M72" s="299">
        <v>20</v>
      </c>
      <c r="N72" s="299"/>
      <c r="O72" s="299"/>
      <c r="P72" s="299"/>
      <c r="Q72" s="299">
        <v>20</v>
      </c>
      <c r="R72" s="299"/>
      <c r="S72" s="299"/>
      <c r="T72" s="299"/>
      <c r="U72" s="299">
        <v>80</v>
      </c>
      <c r="V72" s="299"/>
      <c r="W72" s="299"/>
      <c r="X72" s="299"/>
      <c r="Y72" s="299" t="s">
        <v>60</v>
      </c>
      <c r="Z72" s="299"/>
      <c r="AA72" s="299"/>
      <c r="AB72" s="299"/>
    </row>
    <row r="73" spans="2:28" ht="15" customHeight="1">
      <c r="B73" s="290"/>
      <c r="C73" s="291"/>
      <c r="D73" s="291"/>
      <c r="E73" s="299"/>
      <c r="F73" s="299"/>
      <c r="G73" s="299"/>
      <c r="H73" s="299"/>
      <c r="I73" s="305"/>
      <c r="J73" s="305"/>
      <c r="K73" s="305"/>
      <c r="L73" s="305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</row>
    <row r="75" spans="2:28" ht="12.75">
      <c r="B75" s="261" t="s">
        <v>50</v>
      </c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</row>
    <row r="76" spans="2:28" ht="12.75">
      <c r="B76" s="8" t="s">
        <v>51</v>
      </c>
      <c r="C76" s="8" t="str">
        <f>+'EJ 7 - Fortul'!AD23</f>
        <v>FORTUL - CRUCE VIA 6605 (LA ESMERALDA)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2:28" ht="12.75">
      <c r="B77" s="298" t="s">
        <v>0</v>
      </c>
      <c r="C77" s="298"/>
      <c r="D77" s="298"/>
      <c r="E77" s="298" t="s">
        <v>1</v>
      </c>
      <c r="F77" s="298"/>
      <c r="G77" s="298"/>
      <c r="H77" s="298"/>
      <c r="I77" s="299" t="s">
        <v>33</v>
      </c>
      <c r="J77" s="299"/>
      <c r="K77" s="299"/>
      <c r="L77" s="299"/>
      <c r="M77" s="299" t="s">
        <v>2</v>
      </c>
      <c r="N77" s="299"/>
      <c r="O77" s="299"/>
      <c r="P77" s="299"/>
      <c r="Q77" s="299" t="s">
        <v>3</v>
      </c>
      <c r="R77" s="299"/>
      <c r="S77" s="299"/>
      <c r="T77" s="299"/>
      <c r="U77" s="254" t="s">
        <v>19</v>
      </c>
      <c r="V77" s="255"/>
      <c r="W77" s="255"/>
      <c r="X77" s="256"/>
      <c r="Y77" s="254" t="s">
        <v>20</v>
      </c>
      <c r="Z77" s="255"/>
      <c r="AA77" s="255"/>
      <c r="AB77" s="256"/>
    </row>
    <row r="78" spans="2:28" ht="12.75">
      <c r="B78" s="298"/>
      <c r="C78" s="298"/>
      <c r="D78" s="298"/>
      <c r="E78" s="298"/>
      <c r="F78" s="298"/>
      <c r="G78" s="298"/>
      <c r="H78" s="298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300"/>
      <c r="V78" s="301"/>
      <c r="W78" s="301"/>
      <c r="X78" s="302"/>
      <c r="Y78" s="300"/>
      <c r="Z78" s="301"/>
      <c r="AA78" s="301"/>
      <c r="AB78" s="302"/>
    </row>
    <row r="79" spans="2:28" ht="12.75">
      <c r="B79" s="298" t="s">
        <v>4</v>
      </c>
      <c r="C79" s="298"/>
      <c r="D79" s="298"/>
      <c r="E79" s="298">
        <v>40</v>
      </c>
      <c r="F79" s="298"/>
      <c r="G79" s="298"/>
      <c r="H79" s="298"/>
      <c r="I79" s="298">
        <v>20</v>
      </c>
      <c r="J79" s="298"/>
      <c r="K79" s="298"/>
      <c r="L79" s="298"/>
      <c r="M79" s="298">
        <v>20</v>
      </c>
      <c r="N79" s="298"/>
      <c r="O79" s="298"/>
      <c r="P79" s="298"/>
      <c r="Q79" s="298">
        <v>20</v>
      </c>
      <c r="R79" s="298"/>
      <c r="S79" s="298"/>
      <c r="T79" s="298"/>
      <c r="U79" s="257"/>
      <c r="V79" s="258"/>
      <c r="W79" s="258"/>
      <c r="X79" s="259"/>
      <c r="Y79" s="257"/>
      <c r="Z79" s="258"/>
      <c r="AA79" s="258"/>
      <c r="AB79" s="259"/>
    </row>
    <row r="80" spans="2:28" ht="12.75">
      <c r="B80" s="290">
        <v>1</v>
      </c>
      <c r="C80" s="291" t="s">
        <v>62</v>
      </c>
      <c r="D80" s="291"/>
      <c r="E80" s="305" t="s">
        <v>23</v>
      </c>
      <c r="F80" s="305"/>
      <c r="G80" s="305"/>
      <c r="H80" s="305"/>
      <c r="I80" s="305" t="s">
        <v>23</v>
      </c>
      <c r="J80" s="305"/>
      <c r="K80" s="305"/>
      <c r="L80" s="305"/>
      <c r="M80" s="305" t="s">
        <v>23</v>
      </c>
      <c r="N80" s="305"/>
      <c r="O80" s="305"/>
      <c r="P80" s="305"/>
      <c r="Q80" s="305" t="s">
        <v>23</v>
      </c>
      <c r="R80" s="305"/>
      <c r="S80" s="305"/>
      <c r="T80" s="305"/>
      <c r="U80" s="303">
        <v>0</v>
      </c>
      <c r="V80" s="303"/>
      <c r="W80" s="303"/>
      <c r="X80" s="303"/>
      <c r="Y80" s="305" t="s">
        <v>23</v>
      </c>
      <c r="Z80" s="305"/>
      <c r="AA80" s="305"/>
      <c r="AB80" s="305"/>
    </row>
    <row r="81" spans="2:28" ht="12.75">
      <c r="B81" s="290"/>
      <c r="C81" s="291"/>
      <c r="D81" s="291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3"/>
      <c r="V81" s="303"/>
      <c r="W81" s="303"/>
      <c r="X81" s="303"/>
      <c r="Y81" s="305"/>
      <c r="Z81" s="305"/>
      <c r="AA81" s="305"/>
      <c r="AB81" s="305"/>
    </row>
    <row r="82" spans="2:28" ht="12.75">
      <c r="B82" s="290">
        <v>2</v>
      </c>
      <c r="C82" s="291" t="s">
        <v>61</v>
      </c>
      <c r="D82" s="291"/>
      <c r="E82" s="305" t="s">
        <v>23</v>
      </c>
      <c r="F82" s="305"/>
      <c r="G82" s="305"/>
      <c r="H82" s="305"/>
      <c r="I82" s="303" t="s">
        <v>23</v>
      </c>
      <c r="J82" s="303"/>
      <c r="K82" s="303"/>
      <c r="L82" s="303"/>
      <c r="M82" s="303">
        <v>20</v>
      </c>
      <c r="N82" s="303"/>
      <c r="O82" s="303"/>
      <c r="P82" s="303"/>
      <c r="Q82" s="303">
        <v>20</v>
      </c>
      <c r="R82" s="303"/>
      <c r="S82" s="303"/>
      <c r="T82" s="303"/>
      <c r="U82" s="299">
        <v>40</v>
      </c>
      <c r="V82" s="299"/>
      <c r="W82" s="299"/>
      <c r="X82" s="299"/>
      <c r="Y82" s="305" t="s">
        <v>23</v>
      </c>
      <c r="Z82" s="305"/>
      <c r="AA82" s="305"/>
      <c r="AB82" s="305"/>
    </row>
    <row r="83" spans="2:28" ht="12.75">
      <c r="B83" s="290"/>
      <c r="C83" s="291"/>
      <c r="D83" s="291"/>
      <c r="E83" s="305"/>
      <c r="F83" s="305"/>
      <c r="G83" s="305"/>
      <c r="H83" s="305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299"/>
      <c r="V83" s="299"/>
      <c r="W83" s="299"/>
      <c r="X83" s="299"/>
      <c r="Y83" s="305"/>
      <c r="Z83" s="305"/>
      <c r="AA83" s="305"/>
      <c r="AB83" s="305"/>
    </row>
    <row r="84" spans="2:28" ht="15" customHeight="1">
      <c r="B84" s="290">
        <v>3</v>
      </c>
      <c r="C84" s="291" t="s">
        <v>60</v>
      </c>
      <c r="D84" s="291"/>
      <c r="E84" s="299">
        <v>40</v>
      </c>
      <c r="F84" s="299"/>
      <c r="G84" s="299"/>
      <c r="H84" s="299"/>
      <c r="I84" s="303">
        <v>20</v>
      </c>
      <c r="J84" s="303"/>
      <c r="K84" s="303"/>
      <c r="L84" s="303"/>
      <c r="M84" s="303" t="s">
        <v>23</v>
      </c>
      <c r="N84" s="303"/>
      <c r="O84" s="303"/>
      <c r="P84" s="303"/>
      <c r="Q84" s="303" t="s">
        <v>23</v>
      </c>
      <c r="R84" s="303"/>
      <c r="S84" s="303"/>
      <c r="T84" s="303"/>
      <c r="U84" s="299">
        <v>60</v>
      </c>
      <c r="V84" s="299"/>
      <c r="W84" s="299"/>
      <c r="X84" s="299"/>
      <c r="Y84" s="299" t="s">
        <v>60</v>
      </c>
      <c r="Z84" s="299"/>
      <c r="AA84" s="299"/>
      <c r="AB84" s="299"/>
    </row>
    <row r="85" spans="2:28" ht="15" customHeight="1">
      <c r="B85" s="290"/>
      <c r="C85" s="291"/>
      <c r="D85" s="291"/>
      <c r="E85" s="299"/>
      <c r="F85" s="299"/>
      <c r="G85" s="299"/>
      <c r="H85" s="299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299"/>
      <c r="V85" s="299"/>
      <c r="W85" s="299"/>
      <c r="X85" s="299"/>
      <c r="Y85" s="299"/>
      <c r="Z85" s="299"/>
      <c r="AA85" s="299"/>
      <c r="AB85" s="299"/>
    </row>
    <row r="87" spans="2:28" ht="12.75">
      <c r="B87" s="261" t="s">
        <v>50</v>
      </c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</row>
    <row r="88" spans="2:28" ht="12.75">
      <c r="B88" s="8" t="s">
        <v>51</v>
      </c>
      <c r="C88" s="8" t="str">
        <f>+'EJ 8 - La Dorada - S Carlos'!AD23</f>
        <v>LA DORADA - SAN CARLOS - NUEVA ALBANIA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2:28" ht="12.75">
      <c r="B89" s="298" t="s">
        <v>0</v>
      </c>
      <c r="C89" s="298"/>
      <c r="D89" s="298"/>
      <c r="E89" s="298" t="s">
        <v>1</v>
      </c>
      <c r="F89" s="298"/>
      <c r="G89" s="298"/>
      <c r="H89" s="298"/>
      <c r="I89" s="299" t="s">
        <v>33</v>
      </c>
      <c r="J89" s="299"/>
      <c r="K89" s="299"/>
      <c r="L89" s="299"/>
      <c r="M89" s="299" t="s">
        <v>2</v>
      </c>
      <c r="N89" s="299"/>
      <c r="O89" s="299"/>
      <c r="P89" s="299"/>
      <c r="Q89" s="299" t="s">
        <v>3</v>
      </c>
      <c r="R89" s="299"/>
      <c r="S89" s="299"/>
      <c r="T89" s="299"/>
      <c r="U89" s="254" t="s">
        <v>19</v>
      </c>
      <c r="V89" s="255"/>
      <c r="W89" s="255"/>
      <c r="X89" s="256"/>
      <c r="Y89" s="254" t="s">
        <v>20</v>
      </c>
      <c r="Z89" s="255"/>
      <c r="AA89" s="255"/>
      <c r="AB89" s="256"/>
    </row>
    <row r="90" spans="2:28" ht="12.75">
      <c r="B90" s="298"/>
      <c r="C90" s="298"/>
      <c r="D90" s="298"/>
      <c r="E90" s="298"/>
      <c r="F90" s="298"/>
      <c r="G90" s="298"/>
      <c r="H90" s="298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300"/>
      <c r="V90" s="301"/>
      <c r="W90" s="301"/>
      <c r="X90" s="302"/>
      <c r="Y90" s="300"/>
      <c r="Z90" s="301"/>
      <c r="AA90" s="301"/>
      <c r="AB90" s="302"/>
    </row>
    <row r="91" spans="2:28" ht="12.75">
      <c r="B91" s="298" t="s">
        <v>4</v>
      </c>
      <c r="C91" s="298"/>
      <c r="D91" s="298"/>
      <c r="E91" s="298">
        <v>40</v>
      </c>
      <c r="F91" s="298"/>
      <c r="G91" s="298"/>
      <c r="H91" s="298"/>
      <c r="I91" s="298">
        <v>20</v>
      </c>
      <c r="J91" s="298"/>
      <c r="K91" s="298"/>
      <c r="L91" s="298"/>
      <c r="M91" s="298">
        <v>20</v>
      </c>
      <c r="N91" s="298"/>
      <c r="O91" s="298"/>
      <c r="P91" s="298"/>
      <c r="Q91" s="298">
        <v>20</v>
      </c>
      <c r="R91" s="298"/>
      <c r="S91" s="298"/>
      <c r="T91" s="298"/>
      <c r="U91" s="257"/>
      <c r="V91" s="258"/>
      <c r="W91" s="258"/>
      <c r="X91" s="259"/>
      <c r="Y91" s="257"/>
      <c r="Z91" s="258"/>
      <c r="AA91" s="258"/>
      <c r="AB91" s="259"/>
    </row>
    <row r="92" spans="2:28" ht="12.75">
      <c r="B92" s="290">
        <v>1</v>
      </c>
      <c r="C92" s="291" t="s">
        <v>62</v>
      </c>
      <c r="D92" s="291"/>
      <c r="E92" s="305" t="s">
        <v>23</v>
      </c>
      <c r="F92" s="305"/>
      <c r="G92" s="305"/>
      <c r="H92" s="305"/>
      <c r="I92" s="305" t="s">
        <v>23</v>
      </c>
      <c r="J92" s="305"/>
      <c r="K92" s="305"/>
      <c r="L92" s="305"/>
      <c r="M92" s="305" t="s">
        <v>23</v>
      </c>
      <c r="N92" s="305"/>
      <c r="O92" s="305"/>
      <c r="P92" s="305"/>
      <c r="Q92" s="305" t="s">
        <v>23</v>
      </c>
      <c r="R92" s="305"/>
      <c r="S92" s="305"/>
      <c r="T92" s="305"/>
      <c r="U92" s="303">
        <v>0</v>
      </c>
      <c r="V92" s="303"/>
      <c r="W92" s="303"/>
      <c r="X92" s="303"/>
      <c r="Y92" s="305" t="s">
        <v>23</v>
      </c>
      <c r="Z92" s="305"/>
      <c r="AA92" s="305"/>
      <c r="AB92" s="305"/>
    </row>
    <row r="93" spans="2:28" ht="12.75">
      <c r="B93" s="290"/>
      <c r="C93" s="291"/>
      <c r="D93" s="291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3"/>
      <c r="V93" s="303"/>
      <c r="W93" s="303"/>
      <c r="X93" s="303"/>
      <c r="Y93" s="305"/>
      <c r="Z93" s="305"/>
      <c r="AA93" s="305"/>
      <c r="AB93" s="305"/>
    </row>
    <row r="94" spans="2:28" ht="15" customHeight="1">
      <c r="B94" s="290">
        <v>2</v>
      </c>
      <c r="C94" s="291" t="s">
        <v>61</v>
      </c>
      <c r="D94" s="291"/>
      <c r="E94" s="305" t="s">
        <v>23</v>
      </c>
      <c r="F94" s="305"/>
      <c r="G94" s="305"/>
      <c r="H94" s="305"/>
      <c r="I94" s="305" t="s">
        <v>23</v>
      </c>
      <c r="J94" s="305"/>
      <c r="K94" s="305"/>
      <c r="L94" s="305"/>
      <c r="M94" s="305" t="s">
        <v>23</v>
      </c>
      <c r="N94" s="305"/>
      <c r="O94" s="305"/>
      <c r="P94" s="305"/>
      <c r="Q94" s="305" t="s">
        <v>23</v>
      </c>
      <c r="R94" s="305"/>
      <c r="S94" s="305"/>
      <c r="T94" s="305"/>
      <c r="U94" s="303">
        <v>0</v>
      </c>
      <c r="V94" s="303"/>
      <c r="W94" s="303"/>
      <c r="X94" s="303"/>
      <c r="Y94" s="305" t="s">
        <v>23</v>
      </c>
      <c r="Z94" s="305"/>
      <c r="AA94" s="305"/>
      <c r="AB94" s="305"/>
    </row>
    <row r="95" spans="2:28" ht="15" customHeight="1">
      <c r="B95" s="290"/>
      <c r="C95" s="291"/>
      <c r="D95" s="291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3"/>
      <c r="V95" s="303"/>
      <c r="W95" s="303"/>
      <c r="X95" s="303"/>
      <c r="Y95" s="305"/>
      <c r="Z95" s="305"/>
      <c r="AA95" s="305"/>
      <c r="AB95" s="305"/>
    </row>
    <row r="96" spans="2:28" ht="15" customHeight="1">
      <c r="B96" s="290">
        <v>3</v>
      </c>
      <c r="C96" s="291" t="s">
        <v>60</v>
      </c>
      <c r="D96" s="291"/>
      <c r="E96" s="303">
        <v>40</v>
      </c>
      <c r="F96" s="303"/>
      <c r="G96" s="303"/>
      <c r="H96" s="303"/>
      <c r="I96" s="303">
        <v>20</v>
      </c>
      <c r="J96" s="303"/>
      <c r="K96" s="303"/>
      <c r="L96" s="303"/>
      <c r="M96" s="303">
        <v>20</v>
      </c>
      <c r="N96" s="303"/>
      <c r="O96" s="303"/>
      <c r="P96" s="303"/>
      <c r="Q96" s="303">
        <v>20</v>
      </c>
      <c r="R96" s="303"/>
      <c r="S96" s="303"/>
      <c r="T96" s="303"/>
      <c r="U96" s="303">
        <v>100</v>
      </c>
      <c r="V96" s="303"/>
      <c r="W96" s="303"/>
      <c r="X96" s="303"/>
      <c r="Y96" s="299" t="s">
        <v>60</v>
      </c>
      <c r="Z96" s="299"/>
      <c r="AA96" s="299"/>
      <c r="AB96" s="299"/>
    </row>
    <row r="97" spans="2:28" ht="15" customHeight="1">
      <c r="B97" s="290"/>
      <c r="C97" s="291"/>
      <c r="D97" s="291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299"/>
      <c r="Z97" s="299"/>
      <c r="AA97" s="299"/>
      <c r="AB97" s="299"/>
    </row>
    <row r="99" spans="2:28" ht="12.75">
      <c r="B99" s="261" t="s">
        <v>50</v>
      </c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</row>
    <row r="100" spans="2:28" ht="12.75">
      <c r="B100" s="8" t="s">
        <v>51</v>
      </c>
      <c r="C100" s="8" t="str">
        <f>+'EJ 9 - Vlla del Rosario'!AD23</f>
        <v>VILLA DEL ROSARIO_RANGONVALIA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ht="12.75">
      <c r="B101" s="298" t="s">
        <v>0</v>
      </c>
      <c r="C101" s="298"/>
      <c r="D101" s="298"/>
      <c r="E101" s="298" t="s">
        <v>1</v>
      </c>
      <c r="F101" s="298"/>
      <c r="G101" s="298"/>
      <c r="H101" s="298"/>
      <c r="I101" s="299" t="s">
        <v>33</v>
      </c>
      <c r="J101" s="299"/>
      <c r="K101" s="299"/>
      <c r="L101" s="299"/>
      <c r="M101" s="299" t="s">
        <v>2</v>
      </c>
      <c r="N101" s="299"/>
      <c r="O101" s="299"/>
      <c r="P101" s="299"/>
      <c r="Q101" s="299" t="s">
        <v>3</v>
      </c>
      <c r="R101" s="299"/>
      <c r="S101" s="299"/>
      <c r="T101" s="299"/>
      <c r="U101" s="254" t="s">
        <v>19</v>
      </c>
      <c r="V101" s="255"/>
      <c r="W101" s="255"/>
      <c r="X101" s="256"/>
      <c r="Y101" s="254" t="s">
        <v>20</v>
      </c>
      <c r="Z101" s="255"/>
      <c r="AA101" s="255"/>
      <c r="AB101" s="256"/>
    </row>
    <row r="102" spans="2:28" ht="12.75">
      <c r="B102" s="298"/>
      <c r="C102" s="298"/>
      <c r="D102" s="298"/>
      <c r="E102" s="298"/>
      <c r="F102" s="298"/>
      <c r="G102" s="298"/>
      <c r="H102" s="298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300"/>
      <c r="V102" s="301"/>
      <c r="W102" s="301"/>
      <c r="X102" s="302"/>
      <c r="Y102" s="300"/>
      <c r="Z102" s="301"/>
      <c r="AA102" s="301"/>
      <c r="AB102" s="302"/>
    </row>
    <row r="103" spans="2:28" ht="12.75">
      <c r="B103" s="298" t="s">
        <v>4</v>
      </c>
      <c r="C103" s="298"/>
      <c r="D103" s="298"/>
      <c r="E103" s="298">
        <v>40</v>
      </c>
      <c r="F103" s="298"/>
      <c r="G103" s="298"/>
      <c r="H103" s="298"/>
      <c r="I103" s="298">
        <v>20</v>
      </c>
      <c r="J103" s="298"/>
      <c r="K103" s="298"/>
      <c r="L103" s="298"/>
      <c r="M103" s="298">
        <v>20</v>
      </c>
      <c r="N103" s="298"/>
      <c r="O103" s="298"/>
      <c r="P103" s="298"/>
      <c r="Q103" s="298">
        <v>20</v>
      </c>
      <c r="R103" s="298"/>
      <c r="S103" s="298"/>
      <c r="T103" s="298"/>
      <c r="U103" s="257"/>
      <c r="V103" s="258"/>
      <c r="W103" s="258"/>
      <c r="X103" s="259"/>
      <c r="Y103" s="257"/>
      <c r="Z103" s="258"/>
      <c r="AA103" s="258"/>
      <c r="AB103" s="259"/>
    </row>
    <row r="104" spans="2:28" ht="15" customHeight="1">
      <c r="B104" s="290">
        <v>1</v>
      </c>
      <c r="C104" s="291" t="s">
        <v>62</v>
      </c>
      <c r="D104" s="291"/>
      <c r="E104" s="284" t="s">
        <v>23</v>
      </c>
      <c r="F104" s="285"/>
      <c r="G104" s="285"/>
      <c r="H104" s="286"/>
      <c r="I104" s="284" t="s">
        <v>23</v>
      </c>
      <c r="J104" s="285"/>
      <c r="K104" s="285"/>
      <c r="L104" s="286"/>
      <c r="M104" s="284" t="s">
        <v>23</v>
      </c>
      <c r="N104" s="285"/>
      <c r="O104" s="285"/>
      <c r="P104" s="286"/>
      <c r="Q104" s="303">
        <v>20</v>
      </c>
      <c r="R104" s="303"/>
      <c r="S104" s="303"/>
      <c r="T104" s="303"/>
      <c r="U104" s="303">
        <v>20</v>
      </c>
      <c r="V104" s="303"/>
      <c r="W104" s="303"/>
      <c r="X104" s="303"/>
      <c r="Y104" s="305" t="s">
        <v>23</v>
      </c>
      <c r="Z104" s="305"/>
      <c r="AA104" s="305"/>
      <c r="AB104" s="305"/>
    </row>
    <row r="105" spans="2:28" ht="15" customHeight="1">
      <c r="B105" s="290"/>
      <c r="C105" s="291"/>
      <c r="D105" s="291"/>
      <c r="E105" s="287"/>
      <c r="F105" s="288"/>
      <c r="G105" s="288"/>
      <c r="H105" s="289"/>
      <c r="I105" s="287"/>
      <c r="J105" s="288"/>
      <c r="K105" s="288"/>
      <c r="L105" s="289"/>
      <c r="M105" s="287"/>
      <c r="N105" s="288"/>
      <c r="O105" s="288"/>
      <c r="P105" s="289"/>
      <c r="Q105" s="303"/>
      <c r="R105" s="303"/>
      <c r="S105" s="303"/>
      <c r="T105" s="303"/>
      <c r="U105" s="303"/>
      <c r="V105" s="303"/>
      <c r="W105" s="303"/>
      <c r="X105" s="303"/>
      <c r="Y105" s="305"/>
      <c r="Z105" s="305"/>
      <c r="AA105" s="305"/>
      <c r="AB105" s="305"/>
    </row>
    <row r="106" spans="2:28" ht="15" customHeight="1">
      <c r="B106" s="290">
        <v>2</v>
      </c>
      <c r="C106" s="291" t="s">
        <v>61</v>
      </c>
      <c r="D106" s="291"/>
      <c r="E106" s="303">
        <v>40</v>
      </c>
      <c r="F106" s="303"/>
      <c r="G106" s="303"/>
      <c r="H106" s="303"/>
      <c r="I106" s="284" t="s">
        <v>23</v>
      </c>
      <c r="J106" s="285"/>
      <c r="K106" s="285"/>
      <c r="L106" s="286"/>
      <c r="M106" s="284" t="s">
        <v>23</v>
      </c>
      <c r="N106" s="285"/>
      <c r="O106" s="285"/>
      <c r="P106" s="286"/>
      <c r="Q106" s="284" t="s">
        <v>23</v>
      </c>
      <c r="R106" s="285"/>
      <c r="S106" s="285"/>
      <c r="T106" s="286"/>
      <c r="U106" s="278">
        <v>40</v>
      </c>
      <c r="V106" s="279"/>
      <c r="W106" s="279"/>
      <c r="X106" s="280"/>
      <c r="Y106" s="307" t="s">
        <v>61</v>
      </c>
      <c r="Z106" s="307"/>
      <c r="AA106" s="307"/>
      <c r="AB106" s="307"/>
    </row>
    <row r="107" spans="2:28" ht="31.5" customHeight="1">
      <c r="B107" s="290"/>
      <c r="C107" s="291"/>
      <c r="D107" s="291"/>
      <c r="E107" s="303"/>
      <c r="F107" s="303"/>
      <c r="G107" s="303"/>
      <c r="H107" s="303"/>
      <c r="I107" s="287"/>
      <c r="J107" s="288"/>
      <c r="K107" s="288"/>
      <c r="L107" s="289"/>
      <c r="M107" s="287"/>
      <c r="N107" s="288"/>
      <c r="O107" s="288"/>
      <c r="P107" s="289"/>
      <c r="Q107" s="287"/>
      <c r="R107" s="288"/>
      <c r="S107" s="288"/>
      <c r="T107" s="289"/>
      <c r="U107" s="281"/>
      <c r="V107" s="282"/>
      <c r="W107" s="282"/>
      <c r="X107" s="283"/>
      <c r="Y107" s="307"/>
      <c r="Z107" s="307"/>
      <c r="AA107" s="307"/>
      <c r="AB107" s="307"/>
    </row>
    <row r="108" spans="2:28" ht="15" customHeight="1">
      <c r="B108" s="290">
        <v>3</v>
      </c>
      <c r="C108" s="291" t="s">
        <v>60</v>
      </c>
      <c r="D108" s="291"/>
      <c r="E108" s="278" t="s">
        <v>23</v>
      </c>
      <c r="F108" s="279"/>
      <c r="G108" s="279"/>
      <c r="H108" s="280"/>
      <c r="I108" s="278">
        <v>20</v>
      </c>
      <c r="J108" s="279"/>
      <c r="K108" s="279"/>
      <c r="L108" s="280"/>
      <c r="M108" s="278">
        <v>20</v>
      </c>
      <c r="N108" s="279"/>
      <c r="O108" s="279"/>
      <c r="P108" s="280"/>
      <c r="Q108" s="278" t="s">
        <v>23</v>
      </c>
      <c r="R108" s="279"/>
      <c r="S108" s="279"/>
      <c r="T108" s="280"/>
      <c r="U108" s="278">
        <v>40</v>
      </c>
      <c r="V108" s="279"/>
      <c r="W108" s="279"/>
      <c r="X108" s="280"/>
      <c r="Y108" s="299" t="s">
        <v>60</v>
      </c>
      <c r="Z108" s="299"/>
      <c r="AA108" s="299"/>
      <c r="AB108" s="299"/>
    </row>
    <row r="109" spans="2:28" ht="15" customHeight="1">
      <c r="B109" s="290"/>
      <c r="C109" s="291"/>
      <c r="D109" s="291"/>
      <c r="E109" s="281"/>
      <c r="F109" s="282"/>
      <c r="G109" s="282"/>
      <c r="H109" s="283"/>
      <c r="I109" s="281"/>
      <c r="J109" s="282"/>
      <c r="K109" s="282"/>
      <c r="L109" s="283"/>
      <c r="M109" s="281"/>
      <c r="N109" s="282"/>
      <c r="O109" s="282"/>
      <c r="P109" s="283"/>
      <c r="Q109" s="281"/>
      <c r="R109" s="282"/>
      <c r="S109" s="282"/>
      <c r="T109" s="283"/>
      <c r="U109" s="281"/>
      <c r="V109" s="282"/>
      <c r="W109" s="282"/>
      <c r="X109" s="283"/>
      <c r="Y109" s="299"/>
      <c r="Z109" s="299"/>
      <c r="AA109" s="299"/>
      <c r="AB109" s="299"/>
    </row>
    <row r="111" spans="2:28" ht="12.75">
      <c r="B111" s="261" t="s">
        <v>50</v>
      </c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</row>
    <row r="112" spans="2:28" ht="12.75">
      <c r="B112" s="8" t="s">
        <v>51</v>
      </c>
      <c r="C112" s="8" t="str">
        <f>+'EJ 10 - TAMACAY'!AD23</f>
        <v>TAMACAY - PUEBLO NUEVO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2:28" ht="12.75">
      <c r="B113" s="298" t="s">
        <v>0</v>
      </c>
      <c r="C113" s="298"/>
      <c r="D113" s="298"/>
      <c r="E113" s="298" t="s">
        <v>1</v>
      </c>
      <c r="F113" s="298"/>
      <c r="G113" s="298"/>
      <c r="H113" s="298"/>
      <c r="I113" s="299" t="s">
        <v>33</v>
      </c>
      <c r="J113" s="299"/>
      <c r="K113" s="299"/>
      <c r="L113" s="299"/>
      <c r="M113" s="299" t="s">
        <v>2</v>
      </c>
      <c r="N113" s="299"/>
      <c r="O113" s="299"/>
      <c r="P113" s="299"/>
      <c r="Q113" s="299" t="s">
        <v>3</v>
      </c>
      <c r="R113" s="299"/>
      <c r="S113" s="299"/>
      <c r="T113" s="299"/>
      <c r="U113" s="254" t="s">
        <v>19</v>
      </c>
      <c r="V113" s="255"/>
      <c r="W113" s="255"/>
      <c r="X113" s="256"/>
      <c r="Y113" s="254" t="s">
        <v>20</v>
      </c>
      <c r="Z113" s="255"/>
      <c r="AA113" s="255"/>
      <c r="AB113" s="256"/>
    </row>
    <row r="114" spans="2:28" ht="12.75">
      <c r="B114" s="298"/>
      <c r="C114" s="298"/>
      <c r="D114" s="298"/>
      <c r="E114" s="298"/>
      <c r="F114" s="298"/>
      <c r="G114" s="298"/>
      <c r="H114" s="298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300"/>
      <c r="V114" s="301"/>
      <c r="W114" s="301"/>
      <c r="X114" s="302"/>
      <c r="Y114" s="300"/>
      <c r="Z114" s="301"/>
      <c r="AA114" s="301"/>
      <c r="AB114" s="302"/>
    </row>
    <row r="115" spans="2:28" ht="12.75">
      <c r="B115" s="298" t="s">
        <v>4</v>
      </c>
      <c r="C115" s="298"/>
      <c r="D115" s="298"/>
      <c r="E115" s="298">
        <v>40</v>
      </c>
      <c r="F115" s="298"/>
      <c r="G115" s="298"/>
      <c r="H115" s="298"/>
      <c r="I115" s="298">
        <v>20</v>
      </c>
      <c r="J115" s="298"/>
      <c r="K115" s="298"/>
      <c r="L115" s="298"/>
      <c r="M115" s="298">
        <v>20</v>
      </c>
      <c r="N115" s="298"/>
      <c r="O115" s="298"/>
      <c r="P115" s="298"/>
      <c r="Q115" s="298">
        <v>20</v>
      </c>
      <c r="R115" s="298"/>
      <c r="S115" s="298"/>
      <c r="T115" s="298"/>
      <c r="U115" s="257"/>
      <c r="V115" s="258"/>
      <c r="W115" s="258"/>
      <c r="X115" s="259"/>
      <c r="Y115" s="257"/>
      <c r="Z115" s="258"/>
      <c r="AA115" s="258"/>
      <c r="AB115" s="259"/>
    </row>
    <row r="116" spans="2:28" ht="12.75">
      <c r="B116" s="290">
        <v>1</v>
      </c>
      <c r="C116" s="291" t="s">
        <v>62</v>
      </c>
      <c r="D116" s="291"/>
      <c r="E116" s="284" t="s">
        <v>23</v>
      </c>
      <c r="F116" s="285"/>
      <c r="G116" s="285"/>
      <c r="H116" s="286"/>
      <c r="I116" s="284" t="s">
        <v>23</v>
      </c>
      <c r="J116" s="285"/>
      <c r="K116" s="285"/>
      <c r="L116" s="286"/>
      <c r="M116" s="284" t="s">
        <v>23</v>
      </c>
      <c r="N116" s="285"/>
      <c r="O116" s="285"/>
      <c r="P116" s="286"/>
      <c r="Q116" s="303" t="s">
        <v>23</v>
      </c>
      <c r="R116" s="303"/>
      <c r="S116" s="303"/>
      <c r="T116" s="303"/>
      <c r="U116" s="303">
        <v>0</v>
      </c>
      <c r="V116" s="303"/>
      <c r="W116" s="303"/>
      <c r="X116" s="303"/>
      <c r="Y116" s="305" t="s">
        <v>23</v>
      </c>
      <c r="Z116" s="305"/>
      <c r="AA116" s="305"/>
      <c r="AB116" s="305"/>
    </row>
    <row r="117" spans="2:28" ht="12.75">
      <c r="B117" s="290"/>
      <c r="C117" s="291"/>
      <c r="D117" s="291"/>
      <c r="E117" s="287"/>
      <c r="F117" s="288"/>
      <c r="G117" s="288"/>
      <c r="H117" s="289"/>
      <c r="I117" s="287"/>
      <c r="J117" s="288"/>
      <c r="K117" s="288"/>
      <c r="L117" s="289"/>
      <c r="M117" s="287"/>
      <c r="N117" s="288"/>
      <c r="O117" s="288"/>
      <c r="P117" s="289"/>
      <c r="Q117" s="303"/>
      <c r="R117" s="303"/>
      <c r="S117" s="303"/>
      <c r="T117" s="303"/>
      <c r="U117" s="303"/>
      <c r="V117" s="303"/>
      <c r="W117" s="303"/>
      <c r="X117" s="303"/>
      <c r="Y117" s="305"/>
      <c r="Z117" s="305"/>
      <c r="AA117" s="305"/>
      <c r="AB117" s="305"/>
    </row>
    <row r="118" spans="2:28" ht="15" customHeight="1">
      <c r="B118" s="290">
        <v>2</v>
      </c>
      <c r="C118" s="291" t="s">
        <v>61</v>
      </c>
      <c r="D118" s="291"/>
      <c r="E118" s="303" t="s">
        <v>23</v>
      </c>
      <c r="F118" s="303"/>
      <c r="G118" s="303"/>
      <c r="H118" s="303"/>
      <c r="I118" s="284" t="s">
        <v>23</v>
      </c>
      <c r="J118" s="285"/>
      <c r="K118" s="285"/>
      <c r="L118" s="286"/>
      <c r="M118" s="304">
        <v>20</v>
      </c>
      <c r="N118" s="304"/>
      <c r="O118" s="304"/>
      <c r="P118" s="304"/>
      <c r="Q118" s="284" t="s">
        <v>23</v>
      </c>
      <c r="R118" s="285"/>
      <c r="S118" s="285"/>
      <c r="T118" s="286"/>
      <c r="U118" s="278">
        <v>20</v>
      </c>
      <c r="V118" s="279"/>
      <c r="W118" s="279"/>
      <c r="X118" s="280"/>
      <c r="Y118" s="284" t="s">
        <v>23</v>
      </c>
      <c r="Z118" s="285"/>
      <c r="AA118" s="285"/>
      <c r="AB118" s="286"/>
    </row>
    <row r="119" spans="2:28" ht="15" customHeight="1">
      <c r="B119" s="290"/>
      <c r="C119" s="291"/>
      <c r="D119" s="291"/>
      <c r="E119" s="303"/>
      <c r="F119" s="303"/>
      <c r="G119" s="303"/>
      <c r="H119" s="303"/>
      <c r="I119" s="287"/>
      <c r="J119" s="288"/>
      <c r="K119" s="288"/>
      <c r="L119" s="289"/>
      <c r="M119" s="304"/>
      <c r="N119" s="304"/>
      <c r="O119" s="304"/>
      <c r="P119" s="304"/>
      <c r="Q119" s="287"/>
      <c r="R119" s="288"/>
      <c r="S119" s="288"/>
      <c r="T119" s="289"/>
      <c r="U119" s="281"/>
      <c r="V119" s="282"/>
      <c r="W119" s="282"/>
      <c r="X119" s="283"/>
      <c r="Y119" s="287"/>
      <c r="Z119" s="288"/>
      <c r="AA119" s="288"/>
      <c r="AB119" s="289"/>
    </row>
    <row r="120" spans="2:28" ht="15" customHeight="1">
      <c r="B120" s="290">
        <v>3</v>
      </c>
      <c r="C120" s="291" t="s">
        <v>60</v>
      </c>
      <c r="D120" s="291"/>
      <c r="E120" s="303">
        <v>40</v>
      </c>
      <c r="F120" s="303"/>
      <c r="G120" s="303"/>
      <c r="H120" s="303"/>
      <c r="I120" s="304">
        <v>20</v>
      </c>
      <c r="J120" s="304"/>
      <c r="K120" s="304"/>
      <c r="L120" s="304"/>
      <c r="M120" s="278" t="s">
        <v>23</v>
      </c>
      <c r="N120" s="279"/>
      <c r="O120" s="279"/>
      <c r="P120" s="280"/>
      <c r="Q120" s="304">
        <v>20</v>
      </c>
      <c r="R120" s="304"/>
      <c r="S120" s="304"/>
      <c r="T120" s="304"/>
      <c r="U120" s="278">
        <v>80</v>
      </c>
      <c r="V120" s="279"/>
      <c r="W120" s="279"/>
      <c r="X120" s="280"/>
      <c r="Y120" s="299" t="s">
        <v>60</v>
      </c>
      <c r="Z120" s="299"/>
      <c r="AA120" s="299"/>
      <c r="AB120" s="299"/>
    </row>
    <row r="121" spans="2:28" ht="24.75" customHeight="1">
      <c r="B121" s="290"/>
      <c r="C121" s="291"/>
      <c r="D121" s="291"/>
      <c r="E121" s="303"/>
      <c r="F121" s="303"/>
      <c r="G121" s="303"/>
      <c r="H121" s="303"/>
      <c r="I121" s="304"/>
      <c r="J121" s="304"/>
      <c r="K121" s="304"/>
      <c r="L121" s="304"/>
      <c r="M121" s="281"/>
      <c r="N121" s="282"/>
      <c r="O121" s="282"/>
      <c r="P121" s="283"/>
      <c r="Q121" s="304"/>
      <c r="R121" s="304"/>
      <c r="S121" s="304"/>
      <c r="T121" s="304"/>
      <c r="U121" s="281"/>
      <c r="V121" s="282"/>
      <c r="W121" s="282"/>
      <c r="X121" s="283"/>
      <c r="Y121" s="299"/>
      <c r="Z121" s="299"/>
      <c r="AA121" s="299"/>
      <c r="AB121" s="299"/>
    </row>
    <row r="123" spans="2:28" ht="12.75">
      <c r="B123" s="261" t="s">
        <v>50</v>
      </c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</row>
    <row r="124" spans="2:28" ht="12.75">
      <c r="B124" s="8" t="s">
        <v>51</v>
      </c>
      <c r="C124" s="8" t="str">
        <f>+'EJ 11 - Neira'!AD23</f>
        <v>NEIRA - EL JARDIN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2:28" ht="12.75">
      <c r="B125" s="298" t="s">
        <v>0</v>
      </c>
      <c r="C125" s="298"/>
      <c r="D125" s="298"/>
      <c r="E125" s="298" t="s">
        <v>1</v>
      </c>
      <c r="F125" s="298"/>
      <c r="G125" s="298"/>
      <c r="H125" s="298"/>
      <c r="I125" s="299" t="s">
        <v>33</v>
      </c>
      <c r="J125" s="299"/>
      <c r="K125" s="299"/>
      <c r="L125" s="299"/>
      <c r="M125" s="299" t="s">
        <v>2</v>
      </c>
      <c r="N125" s="299"/>
      <c r="O125" s="299"/>
      <c r="P125" s="299"/>
      <c r="Q125" s="299" t="s">
        <v>3</v>
      </c>
      <c r="R125" s="299"/>
      <c r="S125" s="299"/>
      <c r="T125" s="299"/>
      <c r="U125" s="254" t="s">
        <v>19</v>
      </c>
      <c r="V125" s="255"/>
      <c r="W125" s="255"/>
      <c r="X125" s="256"/>
      <c r="Y125" s="254" t="s">
        <v>20</v>
      </c>
      <c r="Z125" s="255"/>
      <c r="AA125" s="255"/>
      <c r="AB125" s="256"/>
    </row>
    <row r="126" spans="2:28" ht="12.75">
      <c r="B126" s="298"/>
      <c r="C126" s="298"/>
      <c r="D126" s="298"/>
      <c r="E126" s="298"/>
      <c r="F126" s="298"/>
      <c r="G126" s="298"/>
      <c r="H126" s="298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300"/>
      <c r="V126" s="301"/>
      <c r="W126" s="301"/>
      <c r="X126" s="302"/>
      <c r="Y126" s="300"/>
      <c r="Z126" s="301"/>
      <c r="AA126" s="301"/>
      <c r="AB126" s="302"/>
    </row>
    <row r="127" spans="2:28" ht="12.75">
      <c r="B127" s="298" t="s">
        <v>4</v>
      </c>
      <c r="C127" s="298"/>
      <c r="D127" s="298"/>
      <c r="E127" s="298">
        <v>40</v>
      </c>
      <c r="F127" s="298"/>
      <c r="G127" s="298"/>
      <c r="H127" s="298"/>
      <c r="I127" s="298">
        <v>20</v>
      </c>
      <c r="J127" s="298"/>
      <c r="K127" s="298"/>
      <c r="L127" s="298"/>
      <c r="M127" s="298">
        <v>20</v>
      </c>
      <c r="N127" s="298"/>
      <c r="O127" s="298"/>
      <c r="P127" s="298"/>
      <c r="Q127" s="298">
        <v>20</v>
      </c>
      <c r="R127" s="298"/>
      <c r="S127" s="298"/>
      <c r="T127" s="298"/>
      <c r="U127" s="257"/>
      <c r="V127" s="258"/>
      <c r="W127" s="258"/>
      <c r="X127" s="259"/>
      <c r="Y127" s="257"/>
      <c r="Z127" s="258"/>
      <c r="AA127" s="258"/>
      <c r="AB127" s="259"/>
    </row>
    <row r="128" spans="2:28" ht="15" customHeight="1">
      <c r="B128" s="290">
        <v>1</v>
      </c>
      <c r="C128" s="291" t="s">
        <v>62</v>
      </c>
      <c r="D128" s="291"/>
      <c r="E128" s="284" t="s">
        <v>23</v>
      </c>
      <c r="F128" s="285"/>
      <c r="G128" s="285"/>
      <c r="H128" s="286"/>
      <c r="I128" s="284" t="s">
        <v>23</v>
      </c>
      <c r="J128" s="285"/>
      <c r="K128" s="285"/>
      <c r="L128" s="286"/>
      <c r="M128" s="284" t="s">
        <v>23</v>
      </c>
      <c r="N128" s="285"/>
      <c r="O128" s="285"/>
      <c r="P128" s="286"/>
      <c r="Q128" s="278" t="s">
        <v>23</v>
      </c>
      <c r="R128" s="279"/>
      <c r="S128" s="279"/>
      <c r="T128" s="280"/>
      <c r="U128" s="278">
        <v>0</v>
      </c>
      <c r="V128" s="279"/>
      <c r="W128" s="279"/>
      <c r="X128" s="280"/>
      <c r="Y128" s="284" t="s">
        <v>23</v>
      </c>
      <c r="Z128" s="285"/>
      <c r="AA128" s="285"/>
      <c r="AB128" s="286"/>
    </row>
    <row r="129" spans="2:28" ht="15" customHeight="1">
      <c r="B129" s="290"/>
      <c r="C129" s="291"/>
      <c r="D129" s="291"/>
      <c r="E129" s="287"/>
      <c r="F129" s="288"/>
      <c r="G129" s="288"/>
      <c r="H129" s="289"/>
      <c r="I129" s="287"/>
      <c r="J129" s="288"/>
      <c r="K129" s="288"/>
      <c r="L129" s="289"/>
      <c r="M129" s="287"/>
      <c r="N129" s="288"/>
      <c r="O129" s="288"/>
      <c r="P129" s="289"/>
      <c r="Q129" s="281"/>
      <c r="R129" s="282"/>
      <c r="S129" s="282"/>
      <c r="T129" s="283"/>
      <c r="U129" s="281"/>
      <c r="V129" s="282"/>
      <c r="W129" s="282"/>
      <c r="X129" s="283"/>
      <c r="Y129" s="287"/>
      <c r="Z129" s="288"/>
      <c r="AA129" s="288"/>
      <c r="AB129" s="289"/>
    </row>
    <row r="130" spans="2:28" ht="15" customHeight="1">
      <c r="B130" s="290">
        <v>2</v>
      </c>
      <c r="C130" s="291" t="s">
        <v>61</v>
      </c>
      <c r="D130" s="291"/>
      <c r="E130" s="278" t="s">
        <v>23</v>
      </c>
      <c r="F130" s="279"/>
      <c r="G130" s="279"/>
      <c r="H130" s="280"/>
      <c r="I130" s="278">
        <v>20</v>
      </c>
      <c r="J130" s="279"/>
      <c r="K130" s="279"/>
      <c r="L130" s="280"/>
      <c r="M130" s="278">
        <v>20</v>
      </c>
      <c r="N130" s="279"/>
      <c r="O130" s="279"/>
      <c r="P130" s="280"/>
      <c r="Q130" s="284" t="s">
        <v>23</v>
      </c>
      <c r="R130" s="285"/>
      <c r="S130" s="285"/>
      <c r="T130" s="286"/>
      <c r="U130" s="278">
        <v>40</v>
      </c>
      <c r="V130" s="279"/>
      <c r="W130" s="279"/>
      <c r="X130" s="280"/>
      <c r="Y130" s="284" t="s">
        <v>23</v>
      </c>
      <c r="Z130" s="285"/>
      <c r="AA130" s="285"/>
      <c r="AB130" s="286"/>
    </row>
    <row r="131" spans="2:28" ht="15" customHeight="1">
      <c r="B131" s="290"/>
      <c r="C131" s="291"/>
      <c r="D131" s="291"/>
      <c r="E131" s="281"/>
      <c r="F131" s="282"/>
      <c r="G131" s="282"/>
      <c r="H131" s="283"/>
      <c r="I131" s="281"/>
      <c r="J131" s="282"/>
      <c r="K131" s="282"/>
      <c r="L131" s="283"/>
      <c r="M131" s="281"/>
      <c r="N131" s="282"/>
      <c r="O131" s="282"/>
      <c r="P131" s="283"/>
      <c r="Q131" s="287"/>
      <c r="R131" s="288"/>
      <c r="S131" s="288"/>
      <c r="T131" s="289"/>
      <c r="U131" s="281"/>
      <c r="V131" s="282"/>
      <c r="W131" s="282"/>
      <c r="X131" s="283"/>
      <c r="Y131" s="287"/>
      <c r="Z131" s="288"/>
      <c r="AA131" s="288"/>
      <c r="AB131" s="289"/>
    </row>
    <row r="132" spans="2:28" ht="15" customHeight="1">
      <c r="B132" s="290">
        <v>3</v>
      </c>
      <c r="C132" s="291" t="s">
        <v>60</v>
      </c>
      <c r="D132" s="291"/>
      <c r="E132" s="278">
        <v>40</v>
      </c>
      <c r="F132" s="279"/>
      <c r="G132" s="279"/>
      <c r="H132" s="280"/>
      <c r="I132" s="292" t="s">
        <v>23</v>
      </c>
      <c r="J132" s="293"/>
      <c r="K132" s="293"/>
      <c r="L132" s="294"/>
      <c r="M132" s="278" t="s">
        <v>23</v>
      </c>
      <c r="N132" s="279"/>
      <c r="O132" s="279"/>
      <c r="P132" s="280"/>
      <c r="Q132" s="278">
        <v>20</v>
      </c>
      <c r="R132" s="279"/>
      <c r="S132" s="279"/>
      <c r="T132" s="280"/>
      <c r="U132" s="278">
        <v>60</v>
      </c>
      <c r="V132" s="279"/>
      <c r="W132" s="279"/>
      <c r="X132" s="280"/>
      <c r="Y132" s="254" t="s">
        <v>60</v>
      </c>
      <c r="Z132" s="255"/>
      <c r="AA132" s="255"/>
      <c r="AB132" s="256"/>
    </row>
    <row r="133" spans="2:28" ht="30" customHeight="1">
      <c r="B133" s="290"/>
      <c r="C133" s="291"/>
      <c r="D133" s="291"/>
      <c r="E133" s="281"/>
      <c r="F133" s="282"/>
      <c r="G133" s="282"/>
      <c r="H133" s="283"/>
      <c r="I133" s="295"/>
      <c r="J133" s="296"/>
      <c r="K133" s="296"/>
      <c r="L133" s="297"/>
      <c r="M133" s="281"/>
      <c r="N133" s="282"/>
      <c r="O133" s="282"/>
      <c r="P133" s="283"/>
      <c r="Q133" s="281"/>
      <c r="R133" s="282"/>
      <c r="S133" s="282"/>
      <c r="T133" s="283"/>
      <c r="U133" s="281"/>
      <c r="V133" s="282"/>
      <c r="W133" s="282"/>
      <c r="X133" s="283"/>
      <c r="Y133" s="257"/>
      <c r="Z133" s="258"/>
      <c r="AA133" s="258"/>
      <c r="AB133" s="259"/>
    </row>
    <row r="135" spans="2:28" ht="12.75">
      <c r="B135" s="261" t="s">
        <v>50</v>
      </c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</row>
    <row r="136" spans="2:28" ht="12.75">
      <c r="B136" s="8" t="s">
        <v>51</v>
      </c>
      <c r="C136" s="8" t="str">
        <f>+'EJ 12 - PAIPA'!AD23</f>
        <v>PAIPA-PALERMO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2:28" ht="12.75">
      <c r="B137" s="298" t="s">
        <v>0</v>
      </c>
      <c r="C137" s="298"/>
      <c r="D137" s="298"/>
      <c r="E137" s="298" t="s">
        <v>1</v>
      </c>
      <c r="F137" s="298"/>
      <c r="G137" s="298"/>
      <c r="H137" s="298"/>
      <c r="I137" s="299" t="s">
        <v>33</v>
      </c>
      <c r="J137" s="299"/>
      <c r="K137" s="299"/>
      <c r="L137" s="299"/>
      <c r="M137" s="299" t="s">
        <v>2</v>
      </c>
      <c r="N137" s="299"/>
      <c r="O137" s="299"/>
      <c r="P137" s="299"/>
      <c r="Q137" s="299" t="s">
        <v>3</v>
      </c>
      <c r="R137" s="299"/>
      <c r="S137" s="299"/>
      <c r="T137" s="299"/>
      <c r="U137" s="254" t="s">
        <v>19</v>
      </c>
      <c r="V137" s="255"/>
      <c r="W137" s="255"/>
      <c r="X137" s="256"/>
      <c r="Y137" s="254" t="s">
        <v>20</v>
      </c>
      <c r="Z137" s="255"/>
      <c r="AA137" s="255"/>
      <c r="AB137" s="256"/>
    </row>
    <row r="138" spans="2:28" ht="12.75">
      <c r="B138" s="298"/>
      <c r="C138" s="298"/>
      <c r="D138" s="298"/>
      <c r="E138" s="298"/>
      <c r="F138" s="298"/>
      <c r="G138" s="298"/>
      <c r="H138" s="298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  <c r="T138" s="299"/>
      <c r="U138" s="300"/>
      <c r="V138" s="301"/>
      <c r="W138" s="301"/>
      <c r="X138" s="302"/>
      <c r="Y138" s="300"/>
      <c r="Z138" s="301"/>
      <c r="AA138" s="301"/>
      <c r="AB138" s="302"/>
    </row>
    <row r="139" spans="2:28" ht="12.75">
      <c r="B139" s="298" t="s">
        <v>4</v>
      </c>
      <c r="C139" s="298"/>
      <c r="D139" s="298"/>
      <c r="E139" s="298">
        <v>40</v>
      </c>
      <c r="F139" s="298"/>
      <c r="G139" s="298"/>
      <c r="H139" s="298"/>
      <c r="I139" s="298">
        <v>20</v>
      </c>
      <c r="J139" s="298"/>
      <c r="K139" s="298"/>
      <c r="L139" s="298"/>
      <c r="M139" s="298">
        <v>20</v>
      </c>
      <c r="N139" s="298"/>
      <c r="O139" s="298"/>
      <c r="P139" s="298"/>
      <c r="Q139" s="298">
        <v>20</v>
      </c>
      <c r="R139" s="298"/>
      <c r="S139" s="298"/>
      <c r="T139" s="298"/>
      <c r="U139" s="257"/>
      <c r="V139" s="258"/>
      <c r="W139" s="258"/>
      <c r="X139" s="259"/>
      <c r="Y139" s="257"/>
      <c r="Z139" s="258"/>
      <c r="AA139" s="258"/>
      <c r="AB139" s="259"/>
    </row>
    <row r="140" spans="2:28" ht="12.75">
      <c r="B140" s="290">
        <v>1</v>
      </c>
      <c r="C140" s="291" t="s">
        <v>62</v>
      </c>
      <c r="D140" s="291"/>
      <c r="E140" s="284" t="s">
        <v>23</v>
      </c>
      <c r="F140" s="285"/>
      <c r="G140" s="285"/>
      <c r="H140" s="286"/>
      <c r="I140" s="284" t="s">
        <v>23</v>
      </c>
      <c r="J140" s="285"/>
      <c r="K140" s="285"/>
      <c r="L140" s="286"/>
      <c r="M140" s="284" t="s">
        <v>23</v>
      </c>
      <c r="N140" s="285"/>
      <c r="O140" s="285"/>
      <c r="P140" s="286"/>
      <c r="Q140" s="278" t="s">
        <v>23</v>
      </c>
      <c r="R140" s="279"/>
      <c r="S140" s="279"/>
      <c r="T140" s="280"/>
      <c r="U140" s="278">
        <v>0</v>
      </c>
      <c r="V140" s="279"/>
      <c r="W140" s="279"/>
      <c r="X140" s="280"/>
      <c r="Y140" s="284" t="s">
        <v>23</v>
      </c>
      <c r="Z140" s="285"/>
      <c r="AA140" s="285"/>
      <c r="AB140" s="286"/>
    </row>
    <row r="141" spans="2:28" ht="12.75">
      <c r="B141" s="290"/>
      <c r="C141" s="291"/>
      <c r="D141" s="291"/>
      <c r="E141" s="287"/>
      <c r="F141" s="288"/>
      <c r="G141" s="288"/>
      <c r="H141" s="289"/>
      <c r="I141" s="287"/>
      <c r="J141" s="288"/>
      <c r="K141" s="288"/>
      <c r="L141" s="289"/>
      <c r="M141" s="287"/>
      <c r="N141" s="288"/>
      <c r="O141" s="288"/>
      <c r="P141" s="289"/>
      <c r="Q141" s="281"/>
      <c r="R141" s="282"/>
      <c r="S141" s="282"/>
      <c r="T141" s="283"/>
      <c r="U141" s="281"/>
      <c r="V141" s="282"/>
      <c r="W141" s="282"/>
      <c r="X141" s="283"/>
      <c r="Y141" s="287"/>
      <c r="Z141" s="288"/>
      <c r="AA141" s="288"/>
      <c r="AB141" s="289"/>
    </row>
    <row r="142" spans="2:28" ht="12.75">
      <c r="B142" s="290">
        <v>2</v>
      </c>
      <c r="C142" s="291" t="s">
        <v>61</v>
      </c>
      <c r="D142" s="291"/>
      <c r="E142" s="278">
        <v>40</v>
      </c>
      <c r="F142" s="279"/>
      <c r="G142" s="279"/>
      <c r="H142" s="280"/>
      <c r="I142" s="278">
        <v>20</v>
      </c>
      <c r="J142" s="279"/>
      <c r="K142" s="279"/>
      <c r="L142" s="280"/>
      <c r="M142" s="278" t="s">
        <v>23</v>
      </c>
      <c r="N142" s="279"/>
      <c r="O142" s="279"/>
      <c r="P142" s="280"/>
      <c r="Q142" s="284" t="s">
        <v>23</v>
      </c>
      <c r="R142" s="285"/>
      <c r="S142" s="285"/>
      <c r="T142" s="286"/>
      <c r="U142" s="278">
        <v>60</v>
      </c>
      <c r="V142" s="279"/>
      <c r="W142" s="279"/>
      <c r="X142" s="280"/>
      <c r="Y142" s="254" t="s">
        <v>61</v>
      </c>
      <c r="Z142" s="255"/>
      <c r="AA142" s="255"/>
      <c r="AB142" s="256"/>
    </row>
    <row r="143" spans="2:28" ht="24.75" customHeight="1">
      <c r="B143" s="290"/>
      <c r="C143" s="291"/>
      <c r="D143" s="291"/>
      <c r="E143" s="281"/>
      <c r="F143" s="282"/>
      <c r="G143" s="282"/>
      <c r="H143" s="283"/>
      <c r="I143" s="281"/>
      <c r="J143" s="282"/>
      <c r="K143" s="282"/>
      <c r="L143" s="283"/>
      <c r="M143" s="281"/>
      <c r="N143" s="282"/>
      <c r="O143" s="282"/>
      <c r="P143" s="283"/>
      <c r="Q143" s="287"/>
      <c r="R143" s="288"/>
      <c r="S143" s="288"/>
      <c r="T143" s="289"/>
      <c r="U143" s="281"/>
      <c r="V143" s="282"/>
      <c r="W143" s="282"/>
      <c r="X143" s="283"/>
      <c r="Y143" s="257"/>
      <c r="Z143" s="258"/>
      <c r="AA143" s="258"/>
      <c r="AB143" s="259"/>
    </row>
    <row r="144" spans="2:28" ht="15" customHeight="1">
      <c r="B144" s="290">
        <v>3</v>
      </c>
      <c r="C144" s="291" t="s">
        <v>60</v>
      </c>
      <c r="D144" s="291"/>
      <c r="E144" s="278" t="s">
        <v>23</v>
      </c>
      <c r="F144" s="279"/>
      <c r="G144" s="279"/>
      <c r="H144" s="280"/>
      <c r="I144" s="292" t="s">
        <v>23</v>
      </c>
      <c r="J144" s="293"/>
      <c r="K144" s="293"/>
      <c r="L144" s="294"/>
      <c r="M144" s="278">
        <v>20</v>
      </c>
      <c r="N144" s="279"/>
      <c r="O144" s="279"/>
      <c r="P144" s="280"/>
      <c r="Q144" s="278">
        <v>20</v>
      </c>
      <c r="R144" s="279"/>
      <c r="S144" s="279"/>
      <c r="T144" s="280"/>
      <c r="U144" s="278">
        <v>40</v>
      </c>
      <c r="V144" s="279"/>
      <c r="W144" s="279"/>
      <c r="X144" s="280"/>
      <c r="Y144" s="284" t="s">
        <v>23</v>
      </c>
      <c r="Z144" s="285"/>
      <c r="AA144" s="285"/>
      <c r="AB144" s="286"/>
    </row>
    <row r="145" spans="2:28" ht="15" customHeight="1">
      <c r="B145" s="290"/>
      <c r="C145" s="291"/>
      <c r="D145" s="291"/>
      <c r="E145" s="281"/>
      <c r="F145" s="282"/>
      <c r="G145" s="282"/>
      <c r="H145" s="283"/>
      <c r="I145" s="295"/>
      <c r="J145" s="296"/>
      <c r="K145" s="296"/>
      <c r="L145" s="297"/>
      <c r="M145" s="281"/>
      <c r="N145" s="282"/>
      <c r="O145" s="282"/>
      <c r="P145" s="283"/>
      <c r="Q145" s="281"/>
      <c r="R145" s="282"/>
      <c r="S145" s="282"/>
      <c r="T145" s="283"/>
      <c r="U145" s="281"/>
      <c r="V145" s="282"/>
      <c r="W145" s="282"/>
      <c r="X145" s="283"/>
      <c r="Y145" s="287"/>
      <c r="Z145" s="288"/>
      <c r="AA145" s="288"/>
      <c r="AB145" s="289"/>
    </row>
    <row r="147" spans="2:28" s="11" customFormat="1" ht="12.75">
      <c r="B147" s="261" t="s">
        <v>50</v>
      </c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</row>
    <row r="148" spans="2:3" s="11" customFormat="1" ht="12.75">
      <c r="B148" s="11" t="s">
        <v>51</v>
      </c>
      <c r="C148" s="11" t="s">
        <v>107</v>
      </c>
    </row>
    <row r="149" spans="2:28" s="11" customFormat="1" ht="12.75">
      <c r="B149" s="260" t="s">
        <v>0</v>
      </c>
      <c r="C149" s="260"/>
      <c r="D149" s="260"/>
      <c r="E149" s="260" t="s">
        <v>1</v>
      </c>
      <c r="F149" s="260"/>
      <c r="G149" s="260"/>
      <c r="H149" s="260"/>
      <c r="I149" s="262" t="s">
        <v>33</v>
      </c>
      <c r="J149" s="262"/>
      <c r="K149" s="262"/>
      <c r="L149" s="262"/>
      <c r="M149" s="262" t="s">
        <v>2</v>
      </c>
      <c r="N149" s="262"/>
      <c r="O149" s="262"/>
      <c r="P149" s="262"/>
      <c r="Q149" s="262" t="s">
        <v>3</v>
      </c>
      <c r="R149" s="262"/>
      <c r="S149" s="262"/>
      <c r="T149" s="262"/>
      <c r="U149" s="262" t="s">
        <v>19</v>
      </c>
      <c r="V149" s="262"/>
      <c r="W149" s="262"/>
      <c r="X149" s="262"/>
      <c r="Y149" s="262" t="s">
        <v>20</v>
      </c>
      <c r="Z149" s="262"/>
      <c r="AA149" s="262"/>
      <c r="AB149" s="262"/>
    </row>
    <row r="150" spans="2:28" s="11" customFormat="1" ht="30.75" customHeight="1">
      <c r="B150" s="260"/>
      <c r="C150" s="260"/>
      <c r="D150" s="260"/>
      <c r="E150" s="260"/>
      <c r="F150" s="260"/>
      <c r="G150" s="260"/>
      <c r="H150" s="260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</row>
    <row r="151" spans="2:28" s="11" customFormat="1" ht="12.75">
      <c r="B151" s="260" t="s">
        <v>4</v>
      </c>
      <c r="C151" s="260"/>
      <c r="D151" s="260"/>
      <c r="E151" s="260">
        <v>40</v>
      </c>
      <c r="F151" s="260"/>
      <c r="G151" s="260"/>
      <c r="H151" s="260"/>
      <c r="I151" s="260">
        <v>20</v>
      </c>
      <c r="J151" s="260"/>
      <c r="K151" s="260"/>
      <c r="L151" s="260"/>
      <c r="M151" s="260">
        <v>20</v>
      </c>
      <c r="N151" s="260"/>
      <c r="O151" s="260"/>
      <c r="P151" s="260"/>
      <c r="Q151" s="260">
        <v>20</v>
      </c>
      <c r="R151" s="260"/>
      <c r="S151" s="260"/>
      <c r="T151" s="260"/>
      <c r="U151" s="262"/>
      <c r="V151" s="262"/>
      <c r="W151" s="262"/>
      <c r="X151" s="262"/>
      <c r="Y151" s="262"/>
      <c r="Z151" s="262"/>
      <c r="AA151" s="262"/>
      <c r="AB151" s="262"/>
    </row>
    <row r="152" spans="2:28" s="11" customFormat="1" ht="15" customHeight="1">
      <c r="B152" s="252">
        <v>1</v>
      </c>
      <c r="C152" s="253" t="s">
        <v>5</v>
      </c>
      <c r="D152" s="253"/>
      <c r="E152" s="272" t="s">
        <v>23</v>
      </c>
      <c r="F152" s="273"/>
      <c r="G152" s="273"/>
      <c r="H152" s="274"/>
      <c r="I152" s="252" t="s">
        <v>23</v>
      </c>
      <c r="J152" s="252"/>
      <c r="K152" s="252"/>
      <c r="L152" s="252"/>
      <c r="M152" s="252" t="s">
        <v>23</v>
      </c>
      <c r="N152" s="252"/>
      <c r="O152" s="252"/>
      <c r="P152" s="252"/>
      <c r="Q152" s="252" t="s">
        <v>23</v>
      </c>
      <c r="R152" s="252"/>
      <c r="S152" s="252"/>
      <c r="T152" s="252"/>
      <c r="U152" s="260">
        <v>0</v>
      </c>
      <c r="V152" s="260"/>
      <c r="W152" s="260"/>
      <c r="X152" s="260"/>
      <c r="Y152" s="252" t="s">
        <v>23</v>
      </c>
      <c r="Z152" s="252"/>
      <c r="AA152" s="252"/>
      <c r="AB152" s="252"/>
    </row>
    <row r="153" spans="2:28" s="11" customFormat="1" ht="15" customHeight="1">
      <c r="B153" s="252"/>
      <c r="C153" s="253"/>
      <c r="D153" s="253"/>
      <c r="E153" s="275"/>
      <c r="F153" s="276"/>
      <c r="G153" s="276"/>
      <c r="H153" s="277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60"/>
      <c r="V153" s="260"/>
      <c r="W153" s="260"/>
      <c r="X153" s="260"/>
      <c r="Y153" s="252"/>
      <c r="Z153" s="252"/>
      <c r="AA153" s="252"/>
      <c r="AB153" s="252"/>
    </row>
    <row r="154" spans="2:28" s="11" customFormat="1" ht="15" customHeight="1">
      <c r="B154" s="252">
        <v>2</v>
      </c>
      <c r="C154" s="253" t="s">
        <v>31</v>
      </c>
      <c r="D154" s="253"/>
      <c r="E154" s="272">
        <v>40</v>
      </c>
      <c r="F154" s="273"/>
      <c r="G154" s="273"/>
      <c r="H154" s="274"/>
      <c r="I154" s="252" t="s">
        <v>23</v>
      </c>
      <c r="J154" s="252"/>
      <c r="K154" s="252"/>
      <c r="L154" s="252"/>
      <c r="M154" s="252">
        <v>20</v>
      </c>
      <c r="N154" s="252"/>
      <c r="O154" s="252"/>
      <c r="P154" s="252"/>
      <c r="Q154" s="252" t="s">
        <v>23</v>
      </c>
      <c r="R154" s="252"/>
      <c r="S154" s="252"/>
      <c r="T154" s="252"/>
      <c r="U154" s="260">
        <v>60</v>
      </c>
      <c r="V154" s="260"/>
      <c r="W154" s="260"/>
      <c r="X154" s="260"/>
      <c r="Y154" s="254" t="s">
        <v>61</v>
      </c>
      <c r="Z154" s="255"/>
      <c r="AA154" s="255"/>
      <c r="AB154" s="256"/>
    </row>
    <row r="155" spans="2:28" s="11" customFormat="1" ht="15" customHeight="1">
      <c r="B155" s="252"/>
      <c r="C155" s="253"/>
      <c r="D155" s="253"/>
      <c r="E155" s="275"/>
      <c r="F155" s="276"/>
      <c r="G155" s="276"/>
      <c r="H155" s="277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/>
      <c r="T155" s="252"/>
      <c r="U155" s="260"/>
      <c r="V155" s="260"/>
      <c r="W155" s="260"/>
      <c r="X155" s="260"/>
      <c r="Y155" s="257"/>
      <c r="Z155" s="258"/>
      <c r="AA155" s="258"/>
      <c r="AB155" s="259"/>
    </row>
    <row r="156" spans="2:28" s="11" customFormat="1" ht="15" customHeight="1">
      <c r="B156" s="252">
        <v>3</v>
      </c>
      <c r="C156" s="253" t="s">
        <v>32</v>
      </c>
      <c r="D156" s="253"/>
      <c r="E156" s="252" t="s">
        <v>23</v>
      </c>
      <c r="F156" s="252"/>
      <c r="G156" s="252"/>
      <c r="H156" s="252"/>
      <c r="I156" s="252">
        <v>20</v>
      </c>
      <c r="J156" s="252"/>
      <c r="K156" s="252"/>
      <c r="L156" s="252"/>
      <c r="M156" s="252" t="s">
        <v>23</v>
      </c>
      <c r="N156" s="252"/>
      <c r="O156" s="252"/>
      <c r="P156" s="252"/>
      <c r="Q156" s="252">
        <v>20</v>
      </c>
      <c r="R156" s="252"/>
      <c r="S156" s="252"/>
      <c r="T156" s="252"/>
      <c r="U156" s="260">
        <v>40</v>
      </c>
      <c r="V156" s="260"/>
      <c r="W156" s="260"/>
      <c r="X156" s="260"/>
      <c r="Y156" s="252" t="s">
        <v>23</v>
      </c>
      <c r="Z156" s="252"/>
      <c r="AA156" s="252"/>
      <c r="AB156" s="252"/>
    </row>
    <row r="157" spans="2:28" s="11" customFormat="1" ht="15" customHeight="1">
      <c r="B157" s="252"/>
      <c r="C157" s="253"/>
      <c r="D157" s="253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60"/>
      <c r="V157" s="260"/>
      <c r="W157" s="260"/>
      <c r="X157" s="260"/>
      <c r="Y157" s="252"/>
      <c r="Z157" s="252"/>
      <c r="AA157" s="252"/>
      <c r="AB157" s="252"/>
    </row>
    <row r="158" spans="5:8" s="11" customFormat="1" ht="12.75">
      <c r="E158" s="12"/>
      <c r="F158" s="12"/>
      <c r="G158" s="12"/>
      <c r="H158" s="12"/>
    </row>
    <row r="159" spans="2:28" s="11" customFormat="1" ht="12.75">
      <c r="B159" s="261" t="s">
        <v>50</v>
      </c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</row>
    <row r="160" spans="2:3" s="11" customFormat="1" ht="12.75">
      <c r="B160" s="11" t="s">
        <v>51</v>
      </c>
      <c r="C160" s="11" t="s">
        <v>110</v>
      </c>
    </row>
    <row r="161" spans="2:28" s="11" customFormat="1" ht="15" customHeight="1">
      <c r="B161" s="260" t="s">
        <v>0</v>
      </c>
      <c r="C161" s="260"/>
      <c r="D161" s="260"/>
      <c r="E161" s="260" t="s">
        <v>1</v>
      </c>
      <c r="F161" s="260"/>
      <c r="G161" s="260"/>
      <c r="H161" s="260"/>
      <c r="I161" s="262" t="s">
        <v>33</v>
      </c>
      <c r="J161" s="262"/>
      <c r="K161" s="262"/>
      <c r="L161" s="262"/>
      <c r="M161" s="262" t="s">
        <v>2</v>
      </c>
      <c r="N161" s="262"/>
      <c r="O161" s="262"/>
      <c r="P161" s="262"/>
      <c r="Q161" s="262" t="s">
        <v>3</v>
      </c>
      <c r="R161" s="262"/>
      <c r="S161" s="262"/>
      <c r="T161" s="262"/>
      <c r="U161" s="263" t="s">
        <v>19</v>
      </c>
      <c r="V161" s="264"/>
      <c r="W161" s="264"/>
      <c r="X161" s="265"/>
      <c r="Y161" s="263" t="s">
        <v>20</v>
      </c>
      <c r="Z161" s="264"/>
      <c r="AA161" s="264"/>
      <c r="AB161" s="265"/>
    </row>
    <row r="162" spans="2:28" s="11" customFormat="1" ht="12.75">
      <c r="B162" s="260"/>
      <c r="C162" s="260"/>
      <c r="D162" s="260"/>
      <c r="E162" s="260"/>
      <c r="F162" s="260"/>
      <c r="G162" s="260"/>
      <c r="H162" s="260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6"/>
      <c r="V162" s="267"/>
      <c r="W162" s="267"/>
      <c r="X162" s="268"/>
      <c r="Y162" s="266"/>
      <c r="Z162" s="267"/>
      <c r="AA162" s="267"/>
      <c r="AB162" s="268"/>
    </row>
    <row r="163" spans="2:28" s="11" customFormat="1" ht="12.75">
      <c r="B163" s="260" t="s">
        <v>4</v>
      </c>
      <c r="C163" s="260"/>
      <c r="D163" s="260"/>
      <c r="E163" s="260">
        <v>40</v>
      </c>
      <c r="F163" s="260"/>
      <c r="G163" s="260"/>
      <c r="H163" s="260"/>
      <c r="I163" s="260">
        <v>20</v>
      </c>
      <c r="J163" s="260"/>
      <c r="K163" s="260"/>
      <c r="L163" s="260"/>
      <c r="M163" s="260">
        <v>20</v>
      </c>
      <c r="N163" s="260"/>
      <c r="O163" s="260"/>
      <c r="P163" s="260"/>
      <c r="Q163" s="260">
        <v>20</v>
      </c>
      <c r="R163" s="260"/>
      <c r="S163" s="260"/>
      <c r="T163" s="260"/>
      <c r="U163" s="269"/>
      <c r="V163" s="270"/>
      <c r="W163" s="270"/>
      <c r="X163" s="271"/>
      <c r="Y163" s="269"/>
      <c r="Z163" s="270"/>
      <c r="AA163" s="270"/>
      <c r="AB163" s="271"/>
    </row>
    <row r="164" spans="2:28" s="11" customFormat="1" ht="15" customHeight="1">
      <c r="B164" s="252">
        <v>1</v>
      </c>
      <c r="C164" s="253" t="s">
        <v>5</v>
      </c>
      <c r="D164" s="253"/>
      <c r="E164" s="272" t="s">
        <v>23</v>
      </c>
      <c r="F164" s="273"/>
      <c r="G164" s="273"/>
      <c r="H164" s="274"/>
      <c r="I164" s="252" t="s">
        <v>23</v>
      </c>
      <c r="J164" s="252"/>
      <c r="K164" s="252"/>
      <c r="L164" s="252"/>
      <c r="M164" s="252" t="s">
        <v>23</v>
      </c>
      <c r="N164" s="252"/>
      <c r="O164" s="252"/>
      <c r="P164" s="252"/>
      <c r="Q164" s="252" t="s">
        <v>23</v>
      </c>
      <c r="R164" s="252"/>
      <c r="S164" s="252"/>
      <c r="T164" s="252"/>
      <c r="U164" s="260">
        <v>0</v>
      </c>
      <c r="V164" s="260"/>
      <c r="W164" s="260"/>
      <c r="X164" s="260"/>
      <c r="Y164" s="252" t="s">
        <v>23</v>
      </c>
      <c r="Z164" s="252"/>
      <c r="AA164" s="252"/>
      <c r="AB164" s="252"/>
    </row>
    <row r="165" spans="2:28" s="11" customFormat="1" ht="28.5" customHeight="1">
      <c r="B165" s="252"/>
      <c r="C165" s="253"/>
      <c r="D165" s="253"/>
      <c r="E165" s="275"/>
      <c r="F165" s="276"/>
      <c r="G165" s="276"/>
      <c r="H165" s="277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2"/>
      <c r="T165" s="252"/>
      <c r="U165" s="260"/>
      <c r="V165" s="260"/>
      <c r="W165" s="260"/>
      <c r="X165" s="260"/>
      <c r="Y165" s="252"/>
      <c r="Z165" s="252"/>
      <c r="AA165" s="252"/>
      <c r="AB165" s="252"/>
    </row>
    <row r="166" spans="2:28" s="11" customFormat="1" ht="15" customHeight="1">
      <c r="B166" s="252">
        <v>2</v>
      </c>
      <c r="C166" s="253" t="s">
        <v>31</v>
      </c>
      <c r="D166" s="253"/>
      <c r="E166" s="272">
        <v>40</v>
      </c>
      <c r="F166" s="273"/>
      <c r="G166" s="273"/>
      <c r="H166" s="274"/>
      <c r="I166" s="252" t="s">
        <v>23</v>
      </c>
      <c r="J166" s="252"/>
      <c r="K166" s="252"/>
      <c r="L166" s="252"/>
      <c r="M166" s="252" t="s">
        <v>23</v>
      </c>
      <c r="N166" s="252"/>
      <c r="O166" s="252"/>
      <c r="P166" s="252"/>
      <c r="Q166" s="252">
        <v>20</v>
      </c>
      <c r="R166" s="252"/>
      <c r="S166" s="252"/>
      <c r="T166" s="252"/>
      <c r="U166" s="260">
        <v>60</v>
      </c>
      <c r="V166" s="260"/>
      <c r="W166" s="260"/>
      <c r="X166" s="260"/>
      <c r="Y166" s="254" t="s">
        <v>61</v>
      </c>
      <c r="Z166" s="255"/>
      <c r="AA166" s="255"/>
      <c r="AB166" s="256"/>
    </row>
    <row r="167" spans="2:28" s="11" customFormat="1" ht="15" customHeight="1">
      <c r="B167" s="252"/>
      <c r="C167" s="253"/>
      <c r="D167" s="253"/>
      <c r="E167" s="275"/>
      <c r="F167" s="276"/>
      <c r="G167" s="276"/>
      <c r="H167" s="277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52"/>
      <c r="U167" s="260"/>
      <c r="V167" s="260"/>
      <c r="W167" s="260"/>
      <c r="X167" s="260"/>
      <c r="Y167" s="257"/>
      <c r="Z167" s="258"/>
      <c r="AA167" s="258"/>
      <c r="AB167" s="259"/>
    </row>
    <row r="168" spans="2:28" s="11" customFormat="1" ht="15" customHeight="1">
      <c r="B168" s="252">
        <v>3</v>
      </c>
      <c r="C168" s="253" t="s">
        <v>32</v>
      </c>
      <c r="D168" s="253"/>
      <c r="E168" s="252" t="s">
        <v>23</v>
      </c>
      <c r="F168" s="252"/>
      <c r="G168" s="252"/>
      <c r="H168" s="252"/>
      <c r="I168" s="252">
        <v>20</v>
      </c>
      <c r="J168" s="252"/>
      <c r="K168" s="252"/>
      <c r="L168" s="252"/>
      <c r="M168" s="252">
        <v>20</v>
      </c>
      <c r="N168" s="252"/>
      <c r="O168" s="252"/>
      <c r="P168" s="252"/>
      <c r="Q168" s="252" t="s">
        <v>23</v>
      </c>
      <c r="R168" s="252"/>
      <c r="S168" s="252"/>
      <c r="T168" s="252"/>
      <c r="U168" s="260">
        <v>40</v>
      </c>
      <c r="V168" s="260"/>
      <c r="W168" s="260"/>
      <c r="X168" s="260"/>
      <c r="Y168" s="252"/>
      <c r="Z168" s="252"/>
      <c r="AA168" s="252"/>
      <c r="AB168" s="252"/>
    </row>
    <row r="169" spans="2:28" s="11" customFormat="1" ht="15" customHeight="1">
      <c r="B169" s="252"/>
      <c r="C169" s="253"/>
      <c r="D169" s="253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52"/>
      <c r="U169" s="260"/>
      <c r="V169" s="260"/>
      <c r="W169" s="260"/>
      <c r="X169" s="260"/>
      <c r="Y169" s="252"/>
      <c r="Z169" s="252"/>
      <c r="AA169" s="252"/>
      <c r="AB169" s="252"/>
    </row>
    <row r="170" s="11" customFormat="1" ht="12.75"/>
    <row r="171" spans="2:28" s="11" customFormat="1" ht="12.75">
      <c r="B171" s="261" t="s">
        <v>50</v>
      </c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  <c r="Z171" s="261"/>
      <c r="AA171" s="261"/>
      <c r="AB171" s="261"/>
    </row>
    <row r="172" spans="2:3" s="11" customFormat="1" ht="12.75">
      <c r="B172" s="11" t="s">
        <v>51</v>
      </c>
      <c r="C172" s="11" t="s">
        <v>113</v>
      </c>
    </row>
    <row r="173" spans="2:28" s="11" customFormat="1" ht="12.75">
      <c r="B173" s="260" t="s">
        <v>0</v>
      </c>
      <c r="C173" s="260"/>
      <c r="D173" s="260"/>
      <c r="E173" s="260" t="s">
        <v>1</v>
      </c>
      <c r="F173" s="260"/>
      <c r="G173" s="260"/>
      <c r="H173" s="260"/>
      <c r="I173" s="262" t="s">
        <v>33</v>
      </c>
      <c r="J173" s="262"/>
      <c r="K173" s="262"/>
      <c r="L173" s="262"/>
      <c r="M173" s="262" t="s">
        <v>2</v>
      </c>
      <c r="N173" s="262"/>
      <c r="O173" s="262"/>
      <c r="P173" s="262"/>
      <c r="Q173" s="262" t="s">
        <v>3</v>
      </c>
      <c r="R173" s="262"/>
      <c r="S173" s="262"/>
      <c r="T173" s="262"/>
      <c r="U173" s="263" t="s">
        <v>19</v>
      </c>
      <c r="V173" s="264"/>
      <c r="W173" s="264"/>
      <c r="X173" s="265"/>
      <c r="Y173" s="263" t="s">
        <v>20</v>
      </c>
      <c r="Z173" s="264"/>
      <c r="AA173" s="264"/>
      <c r="AB173" s="265"/>
    </row>
    <row r="174" spans="2:28" s="11" customFormat="1" ht="12.75">
      <c r="B174" s="260"/>
      <c r="C174" s="260"/>
      <c r="D174" s="260"/>
      <c r="E174" s="260"/>
      <c r="F174" s="260"/>
      <c r="G174" s="260"/>
      <c r="H174" s="260"/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262"/>
      <c r="T174" s="262"/>
      <c r="U174" s="266"/>
      <c r="V174" s="267"/>
      <c r="W174" s="267"/>
      <c r="X174" s="268"/>
      <c r="Y174" s="266"/>
      <c r="Z174" s="267"/>
      <c r="AA174" s="267"/>
      <c r="AB174" s="268"/>
    </row>
    <row r="175" spans="2:28" s="11" customFormat="1" ht="12.75">
      <c r="B175" s="260" t="s">
        <v>4</v>
      </c>
      <c r="C175" s="260"/>
      <c r="D175" s="260"/>
      <c r="E175" s="260">
        <v>40</v>
      </c>
      <c r="F175" s="260"/>
      <c r="G175" s="260"/>
      <c r="H175" s="260"/>
      <c r="I175" s="260">
        <v>20</v>
      </c>
      <c r="J175" s="260"/>
      <c r="K175" s="260"/>
      <c r="L175" s="260"/>
      <c r="M175" s="260">
        <v>20</v>
      </c>
      <c r="N175" s="260"/>
      <c r="O175" s="260"/>
      <c r="P175" s="260"/>
      <c r="Q175" s="260">
        <v>20</v>
      </c>
      <c r="R175" s="260"/>
      <c r="S175" s="260"/>
      <c r="T175" s="260"/>
      <c r="U175" s="269"/>
      <c r="V175" s="270"/>
      <c r="W175" s="270"/>
      <c r="X175" s="271"/>
      <c r="Y175" s="269"/>
      <c r="Z175" s="270"/>
      <c r="AA175" s="270"/>
      <c r="AB175" s="271"/>
    </row>
    <row r="176" spans="2:28" s="11" customFormat="1" ht="15" customHeight="1">
      <c r="B176" s="252">
        <v>1</v>
      </c>
      <c r="C176" s="253" t="s">
        <v>62</v>
      </c>
      <c r="D176" s="253"/>
      <c r="E176" s="246" t="s">
        <v>23</v>
      </c>
      <c r="F176" s="247"/>
      <c r="G176" s="247"/>
      <c r="H176" s="248"/>
      <c r="I176" s="246">
        <v>20</v>
      </c>
      <c r="J176" s="247"/>
      <c r="K176" s="247"/>
      <c r="L176" s="248"/>
      <c r="M176" s="246" t="s">
        <v>23</v>
      </c>
      <c r="N176" s="247"/>
      <c r="O176" s="247"/>
      <c r="P176" s="248"/>
      <c r="Q176" s="246" t="s">
        <v>23</v>
      </c>
      <c r="R176" s="247"/>
      <c r="S176" s="247"/>
      <c r="T176" s="248"/>
      <c r="U176" s="240">
        <v>20</v>
      </c>
      <c r="V176" s="241"/>
      <c r="W176" s="241"/>
      <c r="X176" s="242"/>
      <c r="Y176" s="246" t="s">
        <v>23</v>
      </c>
      <c r="Z176" s="247"/>
      <c r="AA176" s="247"/>
      <c r="AB176" s="248"/>
    </row>
    <row r="177" spans="2:28" s="11" customFormat="1" ht="15" customHeight="1">
      <c r="B177" s="252"/>
      <c r="C177" s="253"/>
      <c r="D177" s="253"/>
      <c r="E177" s="249"/>
      <c r="F177" s="250"/>
      <c r="G177" s="250"/>
      <c r="H177" s="251"/>
      <c r="I177" s="249"/>
      <c r="J177" s="250"/>
      <c r="K177" s="250"/>
      <c r="L177" s="251"/>
      <c r="M177" s="249"/>
      <c r="N177" s="250"/>
      <c r="O177" s="250"/>
      <c r="P177" s="251"/>
      <c r="Q177" s="249"/>
      <c r="R177" s="250"/>
      <c r="S177" s="250"/>
      <c r="T177" s="251"/>
      <c r="U177" s="243"/>
      <c r="V177" s="244"/>
      <c r="W177" s="244"/>
      <c r="X177" s="245"/>
      <c r="Y177" s="249"/>
      <c r="Z177" s="250"/>
      <c r="AA177" s="250"/>
      <c r="AB177" s="251"/>
    </row>
    <row r="178" spans="2:28" s="11" customFormat="1" ht="15" customHeight="1">
      <c r="B178" s="252">
        <v>2</v>
      </c>
      <c r="C178" s="253" t="s">
        <v>61</v>
      </c>
      <c r="D178" s="253"/>
      <c r="E178" s="246">
        <v>40</v>
      </c>
      <c r="F178" s="247"/>
      <c r="G178" s="247"/>
      <c r="H178" s="248"/>
      <c r="I178" s="246" t="s">
        <v>23</v>
      </c>
      <c r="J178" s="247"/>
      <c r="K178" s="247"/>
      <c r="L178" s="248"/>
      <c r="M178" s="246">
        <v>20</v>
      </c>
      <c r="N178" s="247"/>
      <c r="O178" s="247"/>
      <c r="P178" s="248"/>
      <c r="Q178" s="246">
        <v>20</v>
      </c>
      <c r="R178" s="247"/>
      <c r="S178" s="247"/>
      <c r="T178" s="248"/>
      <c r="U178" s="240">
        <v>80</v>
      </c>
      <c r="V178" s="241"/>
      <c r="W178" s="241"/>
      <c r="X178" s="242"/>
      <c r="Y178" s="254" t="s">
        <v>61</v>
      </c>
      <c r="Z178" s="255"/>
      <c r="AA178" s="255"/>
      <c r="AB178" s="256"/>
    </row>
    <row r="179" spans="2:28" s="11" customFormat="1" ht="15" customHeight="1">
      <c r="B179" s="252"/>
      <c r="C179" s="253"/>
      <c r="D179" s="253"/>
      <c r="E179" s="249"/>
      <c r="F179" s="250"/>
      <c r="G179" s="250"/>
      <c r="H179" s="251"/>
      <c r="I179" s="249"/>
      <c r="J179" s="250"/>
      <c r="K179" s="250"/>
      <c r="L179" s="251"/>
      <c r="M179" s="249"/>
      <c r="N179" s="250"/>
      <c r="O179" s="250"/>
      <c r="P179" s="251"/>
      <c r="Q179" s="249"/>
      <c r="R179" s="250"/>
      <c r="S179" s="250"/>
      <c r="T179" s="251"/>
      <c r="U179" s="243"/>
      <c r="V179" s="244"/>
      <c r="W179" s="244"/>
      <c r="X179" s="245"/>
      <c r="Y179" s="257"/>
      <c r="Z179" s="258"/>
      <c r="AA179" s="258"/>
      <c r="AB179" s="259"/>
    </row>
    <row r="180" spans="2:28" s="11" customFormat="1" ht="15" customHeight="1">
      <c r="B180" s="252">
        <v>3</v>
      </c>
      <c r="C180" s="253" t="s">
        <v>60</v>
      </c>
      <c r="D180" s="253"/>
      <c r="E180" s="246" t="s">
        <v>23</v>
      </c>
      <c r="F180" s="247"/>
      <c r="G180" s="247"/>
      <c r="H180" s="248"/>
      <c r="I180" s="246" t="s">
        <v>23</v>
      </c>
      <c r="J180" s="247"/>
      <c r="K180" s="247"/>
      <c r="L180" s="248"/>
      <c r="M180" s="246" t="s">
        <v>23</v>
      </c>
      <c r="N180" s="247"/>
      <c r="O180" s="247"/>
      <c r="P180" s="248"/>
      <c r="Q180" s="246" t="s">
        <v>23</v>
      </c>
      <c r="R180" s="247"/>
      <c r="S180" s="247"/>
      <c r="T180" s="248"/>
      <c r="U180" s="240">
        <v>0</v>
      </c>
      <c r="V180" s="241"/>
      <c r="W180" s="241"/>
      <c r="X180" s="242"/>
      <c r="Y180" s="246" t="s">
        <v>23</v>
      </c>
      <c r="Z180" s="247"/>
      <c r="AA180" s="247"/>
      <c r="AB180" s="248"/>
    </row>
    <row r="181" spans="2:28" s="11" customFormat="1" ht="15" customHeight="1">
      <c r="B181" s="252"/>
      <c r="C181" s="253"/>
      <c r="D181" s="253"/>
      <c r="E181" s="249"/>
      <c r="F181" s="250"/>
      <c r="G181" s="250"/>
      <c r="H181" s="251"/>
      <c r="I181" s="249"/>
      <c r="J181" s="250"/>
      <c r="K181" s="250"/>
      <c r="L181" s="251"/>
      <c r="M181" s="249"/>
      <c r="N181" s="250"/>
      <c r="O181" s="250"/>
      <c r="P181" s="251"/>
      <c r="Q181" s="249"/>
      <c r="R181" s="250"/>
      <c r="S181" s="250"/>
      <c r="T181" s="251"/>
      <c r="U181" s="243"/>
      <c r="V181" s="244"/>
      <c r="W181" s="244"/>
      <c r="X181" s="245"/>
      <c r="Y181" s="249"/>
      <c r="Z181" s="250"/>
      <c r="AA181" s="250"/>
      <c r="AB181" s="251"/>
    </row>
  </sheetData>
  <sheetProtection/>
  <mergeCells count="556">
    <mergeCell ref="B3:AB3"/>
    <mergeCell ref="B5:D6"/>
    <mergeCell ref="E5:H6"/>
    <mergeCell ref="I5:L6"/>
    <mergeCell ref="M5:P6"/>
    <mergeCell ref="Q5:T6"/>
    <mergeCell ref="U5:X7"/>
    <mergeCell ref="Y5:AB7"/>
    <mergeCell ref="B7:D7"/>
    <mergeCell ref="E7:H7"/>
    <mergeCell ref="I7:L7"/>
    <mergeCell ref="M7:P7"/>
    <mergeCell ref="Q7:T7"/>
    <mergeCell ref="B8:B9"/>
    <mergeCell ref="C8:D9"/>
    <mergeCell ref="E8:H9"/>
    <mergeCell ref="I8:L9"/>
    <mergeCell ref="M8:P9"/>
    <mergeCell ref="Q8:T9"/>
    <mergeCell ref="U8:X9"/>
    <mergeCell ref="Y8:AB9"/>
    <mergeCell ref="B10:B11"/>
    <mergeCell ref="C10:D11"/>
    <mergeCell ref="E10:H11"/>
    <mergeCell ref="I10:L11"/>
    <mergeCell ref="M10:P11"/>
    <mergeCell ref="Q10:T11"/>
    <mergeCell ref="U10:X11"/>
    <mergeCell ref="Y10:AB11"/>
    <mergeCell ref="B12:B13"/>
    <mergeCell ref="C12:D13"/>
    <mergeCell ref="E12:H13"/>
    <mergeCell ref="I12:L13"/>
    <mergeCell ref="M12:P13"/>
    <mergeCell ref="Q12:T13"/>
    <mergeCell ref="U12:X13"/>
    <mergeCell ref="Y12:AB13"/>
    <mergeCell ref="B84:B85"/>
    <mergeCell ref="C84:D85"/>
    <mergeCell ref="E84:H85"/>
    <mergeCell ref="I84:L85"/>
    <mergeCell ref="M84:P85"/>
    <mergeCell ref="Q84:T85"/>
    <mergeCell ref="U84:X85"/>
    <mergeCell ref="Y84:AB85"/>
    <mergeCell ref="U80:X81"/>
    <mergeCell ref="Y80:AB81"/>
    <mergeCell ref="B82:B83"/>
    <mergeCell ref="C82:D83"/>
    <mergeCell ref="E82:H83"/>
    <mergeCell ref="I82:L83"/>
    <mergeCell ref="M82:P83"/>
    <mergeCell ref="Q82:T83"/>
    <mergeCell ref="U82:X83"/>
    <mergeCell ref="Y82:AB83"/>
    <mergeCell ref="B80:B81"/>
    <mergeCell ref="C80:D81"/>
    <mergeCell ref="E80:H81"/>
    <mergeCell ref="I80:L81"/>
    <mergeCell ref="M80:P81"/>
    <mergeCell ref="Q80:T81"/>
    <mergeCell ref="Q29:T30"/>
    <mergeCell ref="U29:X31"/>
    <mergeCell ref="M24:P25"/>
    <mergeCell ref="U77:X79"/>
    <mergeCell ref="Y77:AB79"/>
    <mergeCell ref="B79:D79"/>
    <mergeCell ref="E79:H79"/>
    <mergeCell ref="I79:L79"/>
    <mergeCell ref="M79:P79"/>
    <mergeCell ref="Q79:T79"/>
    <mergeCell ref="B77:D78"/>
    <mergeCell ref="E77:H78"/>
    <mergeCell ref="I77:L78"/>
    <mergeCell ref="M77:P78"/>
    <mergeCell ref="Q77:T78"/>
    <mergeCell ref="B75:AB75"/>
    <mergeCell ref="B15:AB15"/>
    <mergeCell ref="B17:D18"/>
    <mergeCell ref="E17:H18"/>
    <mergeCell ref="I17:L18"/>
    <mergeCell ref="M17:P18"/>
    <mergeCell ref="Q17:T18"/>
    <mergeCell ref="U17:X19"/>
    <mergeCell ref="Y17:AB19"/>
    <mergeCell ref="B19:D19"/>
    <mergeCell ref="E19:H19"/>
    <mergeCell ref="Q19:T19"/>
    <mergeCell ref="B20:B21"/>
    <mergeCell ref="C20:D21"/>
    <mergeCell ref="E20:H21"/>
    <mergeCell ref="I20:L21"/>
    <mergeCell ref="M20:P21"/>
    <mergeCell ref="Q20:T21"/>
    <mergeCell ref="I19:L19"/>
    <mergeCell ref="M19:P19"/>
    <mergeCell ref="U20:X21"/>
    <mergeCell ref="Y20:AB21"/>
    <mergeCell ref="B22:B23"/>
    <mergeCell ref="C22:D23"/>
    <mergeCell ref="E22:H23"/>
    <mergeCell ref="I22:L23"/>
    <mergeCell ref="M22:P23"/>
    <mergeCell ref="Q22:T23"/>
    <mergeCell ref="U22:X23"/>
    <mergeCell ref="Y22:AB23"/>
    <mergeCell ref="Q24:T25"/>
    <mergeCell ref="U24:X25"/>
    <mergeCell ref="Y24:AB25"/>
    <mergeCell ref="B27:AB27"/>
    <mergeCell ref="B24:B25"/>
    <mergeCell ref="C24:D25"/>
    <mergeCell ref="E24:H25"/>
    <mergeCell ref="I24:L25"/>
    <mergeCell ref="Y29:AB31"/>
    <mergeCell ref="B31:D31"/>
    <mergeCell ref="E31:H31"/>
    <mergeCell ref="I31:L31"/>
    <mergeCell ref="M31:P31"/>
    <mergeCell ref="Q31:T31"/>
    <mergeCell ref="B29:D30"/>
    <mergeCell ref="E29:H30"/>
    <mergeCell ref="I29:L30"/>
    <mergeCell ref="M29:P30"/>
    <mergeCell ref="B32:B33"/>
    <mergeCell ref="C32:D33"/>
    <mergeCell ref="E32:H33"/>
    <mergeCell ref="I32:L33"/>
    <mergeCell ref="M32:P33"/>
    <mergeCell ref="Q32:T33"/>
    <mergeCell ref="U32:X33"/>
    <mergeCell ref="Y32:AB33"/>
    <mergeCell ref="B34:B35"/>
    <mergeCell ref="C34:D35"/>
    <mergeCell ref="E34:H35"/>
    <mergeCell ref="I34:L35"/>
    <mergeCell ref="M34:P35"/>
    <mergeCell ref="Q34:T35"/>
    <mergeCell ref="U34:X35"/>
    <mergeCell ref="Y34:AB35"/>
    <mergeCell ref="B36:B37"/>
    <mergeCell ref="C36:D37"/>
    <mergeCell ref="E36:H37"/>
    <mergeCell ref="I36:L37"/>
    <mergeCell ref="M36:P37"/>
    <mergeCell ref="Q36:T37"/>
    <mergeCell ref="U36:X37"/>
    <mergeCell ref="Y36:AB37"/>
    <mergeCell ref="B39:AB39"/>
    <mergeCell ref="B41:D42"/>
    <mergeCell ref="E41:H42"/>
    <mergeCell ref="I41:L42"/>
    <mergeCell ref="M41:P42"/>
    <mergeCell ref="Q41:T42"/>
    <mergeCell ref="U41:X43"/>
    <mergeCell ref="Y41:AB43"/>
    <mergeCell ref="B43:D43"/>
    <mergeCell ref="E43:H43"/>
    <mergeCell ref="I43:L43"/>
    <mergeCell ref="M43:P43"/>
    <mergeCell ref="Q43:T43"/>
    <mergeCell ref="B44:B45"/>
    <mergeCell ref="C44:D45"/>
    <mergeCell ref="E44:H45"/>
    <mergeCell ref="I44:L45"/>
    <mergeCell ref="M44:P45"/>
    <mergeCell ref="Q44:T45"/>
    <mergeCell ref="U44:X45"/>
    <mergeCell ref="Y44:AB45"/>
    <mergeCell ref="B46:B47"/>
    <mergeCell ref="C46:D47"/>
    <mergeCell ref="E46:H47"/>
    <mergeCell ref="I46:L47"/>
    <mergeCell ref="M46:P47"/>
    <mergeCell ref="Q46:T47"/>
    <mergeCell ref="U46:X47"/>
    <mergeCell ref="Y46:AB47"/>
    <mergeCell ref="B48:B49"/>
    <mergeCell ref="C48:D49"/>
    <mergeCell ref="E48:H49"/>
    <mergeCell ref="I48:L49"/>
    <mergeCell ref="M48:P49"/>
    <mergeCell ref="Q48:T49"/>
    <mergeCell ref="U48:X49"/>
    <mergeCell ref="Y48:AB49"/>
    <mergeCell ref="B51:AB51"/>
    <mergeCell ref="B53:D54"/>
    <mergeCell ref="E53:H54"/>
    <mergeCell ref="I53:L54"/>
    <mergeCell ref="M53:P54"/>
    <mergeCell ref="Q53:T54"/>
    <mergeCell ref="U53:X55"/>
    <mergeCell ref="Y53:AB55"/>
    <mergeCell ref="B55:D55"/>
    <mergeCell ref="E55:H55"/>
    <mergeCell ref="I55:L55"/>
    <mergeCell ref="M55:P55"/>
    <mergeCell ref="Q55:T55"/>
    <mergeCell ref="B56:B57"/>
    <mergeCell ref="C56:D57"/>
    <mergeCell ref="E56:H57"/>
    <mergeCell ref="I56:L57"/>
    <mergeCell ref="M56:P57"/>
    <mergeCell ref="Q56:T57"/>
    <mergeCell ref="U56:X57"/>
    <mergeCell ref="Y56:AB57"/>
    <mergeCell ref="B58:B59"/>
    <mergeCell ref="C58:D59"/>
    <mergeCell ref="E58:H59"/>
    <mergeCell ref="I58:L59"/>
    <mergeCell ref="M58:P59"/>
    <mergeCell ref="Q58:T59"/>
    <mergeCell ref="U58:X59"/>
    <mergeCell ref="Y58:AB59"/>
    <mergeCell ref="B60:B61"/>
    <mergeCell ref="C60:D61"/>
    <mergeCell ref="E60:H61"/>
    <mergeCell ref="I60:L61"/>
    <mergeCell ref="M60:P61"/>
    <mergeCell ref="Q60:T61"/>
    <mergeCell ref="U60:X61"/>
    <mergeCell ref="Y60:AB61"/>
    <mergeCell ref="B63:AB63"/>
    <mergeCell ref="B65:D66"/>
    <mergeCell ref="E65:H66"/>
    <mergeCell ref="I65:L66"/>
    <mergeCell ref="M65:P66"/>
    <mergeCell ref="Q65:T66"/>
    <mergeCell ref="U65:X67"/>
    <mergeCell ref="Y65:AB67"/>
    <mergeCell ref="B67:D67"/>
    <mergeCell ref="E67:H67"/>
    <mergeCell ref="I67:L67"/>
    <mergeCell ref="M67:P67"/>
    <mergeCell ref="Q67:T67"/>
    <mergeCell ref="B68:B69"/>
    <mergeCell ref="C68:D69"/>
    <mergeCell ref="E68:H69"/>
    <mergeCell ref="I68:L69"/>
    <mergeCell ref="M68:P69"/>
    <mergeCell ref="Q68:T69"/>
    <mergeCell ref="U68:X69"/>
    <mergeCell ref="Y68:AB69"/>
    <mergeCell ref="B70:B71"/>
    <mergeCell ref="C70:D71"/>
    <mergeCell ref="E70:H71"/>
    <mergeCell ref="I70:L71"/>
    <mergeCell ref="M70:P71"/>
    <mergeCell ref="Q70:T71"/>
    <mergeCell ref="U70:X71"/>
    <mergeCell ref="Y70:AB71"/>
    <mergeCell ref="B72:B73"/>
    <mergeCell ref="C72:D73"/>
    <mergeCell ref="E72:H73"/>
    <mergeCell ref="I72:L73"/>
    <mergeCell ref="M72:P73"/>
    <mergeCell ref="Q72:T73"/>
    <mergeCell ref="U72:X73"/>
    <mergeCell ref="Y72:AB73"/>
    <mergeCell ref="U92:X93"/>
    <mergeCell ref="Y92:AB93"/>
    <mergeCell ref="B94:B95"/>
    <mergeCell ref="C94:D95"/>
    <mergeCell ref="E94:H95"/>
    <mergeCell ref="I94:L95"/>
    <mergeCell ref="M94:P95"/>
    <mergeCell ref="Q94:T95"/>
    <mergeCell ref="U94:X95"/>
    <mergeCell ref="Y94:AB95"/>
    <mergeCell ref="I91:L91"/>
    <mergeCell ref="M91:P91"/>
    <mergeCell ref="Q91:T91"/>
    <mergeCell ref="B92:B93"/>
    <mergeCell ref="C92:D93"/>
    <mergeCell ref="E92:H93"/>
    <mergeCell ref="I92:L93"/>
    <mergeCell ref="M92:P93"/>
    <mergeCell ref="Q92:T93"/>
    <mergeCell ref="B87:AB87"/>
    <mergeCell ref="B89:D90"/>
    <mergeCell ref="E89:H90"/>
    <mergeCell ref="I89:L90"/>
    <mergeCell ref="M89:P90"/>
    <mergeCell ref="Q89:T90"/>
    <mergeCell ref="U89:X91"/>
    <mergeCell ref="Y89:AB91"/>
    <mergeCell ref="B91:D91"/>
    <mergeCell ref="E91:H91"/>
    <mergeCell ref="B96:B97"/>
    <mergeCell ref="C96:D97"/>
    <mergeCell ref="E96:H97"/>
    <mergeCell ref="I96:L97"/>
    <mergeCell ref="M96:P97"/>
    <mergeCell ref="Q96:T97"/>
    <mergeCell ref="U96:X97"/>
    <mergeCell ref="Y96:AB97"/>
    <mergeCell ref="B99:AB99"/>
    <mergeCell ref="B101:D102"/>
    <mergeCell ref="E101:H102"/>
    <mergeCell ref="I101:L102"/>
    <mergeCell ref="M101:P102"/>
    <mergeCell ref="Q101:T102"/>
    <mergeCell ref="U101:X103"/>
    <mergeCell ref="Y101:AB103"/>
    <mergeCell ref="B103:D103"/>
    <mergeCell ref="E103:H103"/>
    <mergeCell ref="I103:L103"/>
    <mergeCell ref="M103:P103"/>
    <mergeCell ref="Q103:T103"/>
    <mergeCell ref="B104:B105"/>
    <mergeCell ref="C104:D105"/>
    <mergeCell ref="E104:H105"/>
    <mergeCell ref="I104:L105"/>
    <mergeCell ref="M104:P105"/>
    <mergeCell ref="Q104:T105"/>
    <mergeCell ref="U104:X105"/>
    <mergeCell ref="Y104:AB105"/>
    <mergeCell ref="B106:B107"/>
    <mergeCell ref="C106:D107"/>
    <mergeCell ref="E106:H107"/>
    <mergeCell ref="I106:L107"/>
    <mergeCell ref="M106:P107"/>
    <mergeCell ref="Q106:T107"/>
    <mergeCell ref="U106:X107"/>
    <mergeCell ref="B1:AB1"/>
    <mergeCell ref="Y106:AB107"/>
    <mergeCell ref="B108:B109"/>
    <mergeCell ref="C108:D109"/>
    <mergeCell ref="E108:H109"/>
    <mergeCell ref="I108:L109"/>
    <mergeCell ref="M108:P109"/>
    <mergeCell ref="Q108:T109"/>
    <mergeCell ref="U108:X109"/>
    <mergeCell ref="Y108:AB109"/>
    <mergeCell ref="B111:AB111"/>
    <mergeCell ref="B113:D114"/>
    <mergeCell ref="E113:H114"/>
    <mergeCell ref="I113:L114"/>
    <mergeCell ref="M113:P114"/>
    <mergeCell ref="Q113:T114"/>
    <mergeCell ref="U113:X115"/>
    <mergeCell ref="Y113:AB115"/>
    <mergeCell ref="B115:D115"/>
    <mergeCell ref="E115:H115"/>
    <mergeCell ref="I115:L115"/>
    <mergeCell ref="M115:P115"/>
    <mergeCell ref="Q115:T115"/>
    <mergeCell ref="B116:B117"/>
    <mergeCell ref="C116:D117"/>
    <mergeCell ref="E116:H117"/>
    <mergeCell ref="I116:L117"/>
    <mergeCell ref="M116:P117"/>
    <mergeCell ref="Q116:T117"/>
    <mergeCell ref="U116:X117"/>
    <mergeCell ref="Y116:AB117"/>
    <mergeCell ref="B118:B119"/>
    <mergeCell ref="C118:D119"/>
    <mergeCell ref="E118:H119"/>
    <mergeCell ref="I118:L119"/>
    <mergeCell ref="M118:P119"/>
    <mergeCell ref="Q118:T119"/>
    <mergeCell ref="U118:X119"/>
    <mergeCell ref="Y118:AB119"/>
    <mergeCell ref="B120:B121"/>
    <mergeCell ref="C120:D121"/>
    <mergeCell ref="E120:H121"/>
    <mergeCell ref="I120:L121"/>
    <mergeCell ref="M120:P121"/>
    <mergeCell ref="Q120:T121"/>
    <mergeCell ref="U120:X121"/>
    <mergeCell ref="Y120:AB121"/>
    <mergeCell ref="B123:AB123"/>
    <mergeCell ref="B125:D126"/>
    <mergeCell ref="E125:H126"/>
    <mergeCell ref="I125:L126"/>
    <mergeCell ref="M125:P126"/>
    <mergeCell ref="Q125:T126"/>
    <mergeCell ref="U125:X127"/>
    <mergeCell ref="Y125:AB127"/>
    <mergeCell ref="B127:D127"/>
    <mergeCell ref="E127:H127"/>
    <mergeCell ref="I127:L127"/>
    <mergeCell ref="M127:P127"/>
    <mergeCell ref="Q127:T127"/>
    <mergeCell ref="B128:B129"/>
    <mergeCell ref="C128:D129"/>
    <mergeCell ref="E128:H129"/>
    <mergeCell ref="I128:L129"/>
    <mergeCell ref="M128:P129"/>
    <mergeCell ref="Q128:T129"/>
    <mergeCell ref="U128:X129"/>
    <mergeCell ref="Y128:AB129"/>
    <mergeCell ref="B130:B131"/>
    <mergeCell ref="C130:D131"/>
    <mergeCell ref="E130:H131"/>
    <mergeCell ref="I130:L131"/>
    <mergeCell ref="M130:P131"/>
    <mergeCell ref="Q130:T131"/>
    <mergeCell ref="U130:X131"/>
    <mergeCell ref="Y130:AB131"/>
    <mergeCell ref="B132:B133"/>
    <mergeCell ref="C132:D133"/>
    <mergeCell ref="E132:H133"/>
    <mergeCell ref="I132:L133"/>
    <mergeCell ref="M132:P133"/>
    <mergeCell ref="Q132:T133"/>
    <mergeCell ref="U132:X133"/>
    <mergeCell ref="Y132:AB133"/>
    <mergeCell ref="B135:AB135"/>
    <mergeCell ref="B137:D138"/>
    <mergeCell ref="E137:H138"/>
    <mergeCell ref="I137:L138"/>
    <mergeCell ref="M137:P138"/>
    <mergeCell ref="Q137:T138"/>
    <mergeCell ref="U137:X139"/>
    <mergeCell ref="Y137:AB139"/>
    <mergeCell ref="B139:D139"/>
    <mergeCell ref="E139:H139"/>
    <mergeCell ref="I139:L139"/>
    <mergeCell ref="M139:P139"/>
    <mergeCell ref="Q139:T139"/>
    <mergeCell ref="B140:B141"/>
    <mergeCell ref="C140:D141"/>
    <mergeCell ref="E140:H141"/>
    <mergeCell ref="I140:L141"/>
    <mergeCell ref="M140:P141"/>
    <mergeCell ref="Q140:T141"/>
    <mergeCell ref="U140:X141"/>
    <mergeCell ref="Y140:AB141"/>
    <mergeCell ref="B142:B143"/>
    <mergeCell ref="C142:D143"/>
    <mergeCell ref="E142:H143"/>
    <mergeCell ref="I142:L143"/>
    <mergeCell ref="M142:P143"/>
    <mergeCell ref="Q142:T143"/>
    <mergeCell ref="U142:X143"/>
    <mergeCell ref="Y142:AB143"/>
    <mergeCell ref="U144:X145"/>
    <mergeCell ref="Y144:AB145"/>
    <mergeCell ref="B144:B145"/>
    <mergeCell ref="C144:D145"/>
    <mergeCell ref="E144:H145"/>
    <mergeCell ref="I144:L145"/>
    <mergeCell ref="M144:P145"/>
    <mergeCell ref="Q144:T145"/>
    <mergeCell ref="B147:AB147"/>
    <mergeCell ref="B149:D150"/>
    <mergeCell ref="E149:H150"/>
    <mergeCell ref="I149:L150"/>
    <mergeCell ref="M149:P150"/>
    <mergeCell ref="Q149:T150"/>
    <mergeCell ref="U149:X151"/>
    <mergeCell ref="Y149:AB151"/>
    <mergeCell ref="B151:D151"/>
    <mergeCell ref="E151:H151"/>
    <mergeCell ref="I151:L151"/>
    <mergeCell ref="M151:P151"/>
    <mergeCell ref="Q151:T151"/>
    <mergeCell ref="B152:B153"/>
    <mergeCell ref="C152:D153"/>
    <mergeCell ref="E152:H153"/>
    <mergeCell ref="I152:L153"/>
    <mergeCell ref="M152:P153"/>
    <mergeCell ref="Q152:T153"/>
    <mergeCell ref="U152:X153"/>
    <mergeCell ref="Y152:AB153"/>
    <mergeCell ref="B154:B155"/>
    <mergeCell ref="C154:D155"/>
    <mergeCell ref="E154:H155"/>
    <mergeCell ref="I154:L155"/>
    <mergeCell ref="M154:P155"/>
    <mergeCell ref="Q154:T155"/>
    <mergeCell ref="U154:X155"/>
    <mergeCell ref="Y154:AB155"/>
    <mergeCell ref="B156:B157"/>
    <mergeCell ref="C156:D157"/>
    <mergeCell ref="E156:H157"/>
    <mergeCell ref="I156:L157"/>
    <mergeCell ref="M156:P157"/>
    <mergeCell ref="Q156:T157"/>
    <mergeCell ref="U156:X157"/>
    <mergeCell ref="Y156:AB157"/>
    <mergeCell ref="B159:AB159"/>
    <mergeCell ref="B161:D162"/>
    <mergeCell ref="E161:H162"/>
    <mergeCell ref="I161:L162"/>
    <mergeCell ref="M161:P162"/>
    <mergeCell ref="Q161:T162"/>
    <mergeCell ref="U161:X163"/>
    <mergeCell ref="Y161:AB163"/>
    <mergeCell ref="B163:D163"/>
    <mergeCell ref="E163:H163"/>
    <mergeCell ref="I163:L163"/>
    <mergeCell ref="M163:P163"/>
    <mergeCell ref="Q163:T163"/>
    <mergeCell ref="B164:B165"/>
    <mergeCell ref="C164:D165"/>
    <mergeCell ref="E164:H165"/>
    <mergeCell ref="I164:L165"/>
    <mergeCell ref="M164:P165"/>
    <mergeCell ref="Q164:T165"/>
    <mergeCell ref="U164:X165"/>
    <mergeCell ref="Y164:AB165"/>
    <mergeCell ref="B166:B167"/>
    <mergeCell ref="C166:D167"/>
    <mergeCell ref="E166:H167"/>
    <mergeCell ref="I166:L167"/>
    <mergeCell ref="M166:P167"/>
    <mergeCell ref="Q166:T167"/>
    <mergeCell ref="U166:X167"/>
    <mergeCell ref="Y166:AB167"/>
    <mergeCell ref="B168:B169"/>
    <mergeCell ref="C168:D169"/>
    <mergeCell ref="E168:H169"/>
    <mergeCell ref="I168:L169"/>
    <mergeCell ref="M168:P169"/>
    <mergeCell ref="Q168:T169"/>
    <mergeCell ref="U168:X169"/>
    <mergeCell ref="Y168:AB169"/>
    <mergeCell ref="B171:AB171"/>
    <mergeCell ref="B173:D174"/>
    <mergeCell ref="E173:H174"/>
    <mergeCell ref="I173:L174"/>
    <mergeCell ref="M173:P174"/>
    <mergeCell ref="Q173:T174"/>
    <mergeCell ref="U173:X175"/>
    <mergeCell ref="Y173:AB175"/>
    <mergeCell ref="B175:D175"/>
    <mergeCell ref="E175:H175"/>
    <mergeCell ref="I175:L175"/>
    <mergeCell ref="M175:P175"/>
    <mergeCell ref="Q175:T175"/>
    <mergeCell ref="B176:B177"/>
    <mergeCell ref="C176:D177"/>
    <mergeCell ref="E176:H177"/>
    <mergeCell ref="I176:L177"/>
    <mergeCell ref="M176:P177"/>
    <mergeCell ref="Q176:T177"/>
    <mergeCell ref="U176:X177"/>
    <mergeCell ref="Y176:AB177"/>
    <mergeCell ref="B178:B179"/>
    <mergeCell ref="C178:D179"/>
    <mergeCell ref="E178:H179"/>
    <mergeCell ref="I178:L179"/>
    <mergeCell ref="M178:P179"/>
    <mergeCell ref="Q178:T179"/>
    <mergeCell ref="U178:X179"/>
    <mergeCell ref="Y178:AB179"/>
    <mergeCell ref="U180:X181"/>
    <mergeCell ref="Y180:AB181"/>
    <mergeCell ref="B180:B181"/>
    <mergeCell ref="C180:D181"/>
    <mergeCell ref="E180:H181"/>
    <mergeCell ref="I180:L181"/>
    <mergeCell ref="M180:P181"/>
    <mergeCell ref="Q180:T181"/>
  </mergeCells>
  <conditionalFormatting sqref="Y10 U10 Y20 I22 Q20 U22 U20 M20 E36 Q36 I34 U34 U36 Y36 U48 U46 M60 Q60 Y60 E60 U60 M72 Q72 Y72 E72 Y84 E84 Y106">
    <cfRule type="cellIs" priority="143" dxfId="226" operator="equal">
      <formula>$BF$26</formula>
    </cfRule>
  </conditionalFormatting>
  <conditionalFormatting sqref="E10">
    <cfRule type="cellIs" priority="141" dxfId="226" operator="equal">
      <formula>$BF$26</formula>
    </cfRule>
  </conditionalFormatting>
  <conditionalFormatting sqref="I8">
    <cfRule type="cellIs" priority="139" dxfId="226" operator="equal">
      <formula>$BF$26</formula>
    </cfRule>
  </conditionalFormatting>
  <conditionalFormatting sqref="M8">
    <cfRule type="cellIs" priority="136" dxfId="226" operator="equal">
      <formula>$BF$26</formula>
    </cfRule>
  </conditionalFormatting>
  <conditionalFormatting sqref="Q10">
    <cfRule type="cellIs" priority="135" dxfId="226" operator="equal">
      <formula>$BF$26</formula>
    </cfRule>
  </conditionalFormatting>
  <conditionalFormatting sqref="U8">
    <cfRule type="cellIs" priority="134" dxfId="226" operator="equal">
      <formula>$BF$26</formula>
    </cfRule>
  </conditionalFormatting>
  <conditionalFormatting sqref="E20">
    <cfRule type="cellIs" priority="130" dxfId="226" operator="equal">
      <formula>$BF$26</formula>
    </cfRule>
  </conditionalFormatting>
  <conditionalFormatting sqref="M34">
    <cfRule type="cellIs" priority="129" dxfId="226" operator="equal">
      <formula>$BF$26</formula>
    </cfRule>
  </conditionalFormatting>
  <conditionalFormatting sqref="Y36">
    <cfRule type="cellIs" priority="123" dxfId="226" operator="equal">
      <formula>$BF$26</formula>
    </cfRule>
  </conditionalFormatting>
  <conditionalFormatting sqref="M46">
    <cfRule type="cellIs" priority="122" dxfId="226" operator="equal">
      <formula>$BF$26</formula>
    </cfRule>
  </conditionalFormatting>
  <conditionalFormatting sqref="Y46">
    <cfRule type="cellIs" priority="116" dxfId="226" operator="equal">
      <formula>$BF$26</formula>
    </cfRule>
  </conditionalFormatting>
  <conditionalFormatting sqref="Y46">
    <cfRule type="cellIs" priority="114" dxfId="226" operator="equal">
      <formula>$BF$26</formula>
    </cfRule>
  </conditionalFormatting>
  <conditionalFormatting sqref="U60">
    <cfRule type="cellIs" priority="113" dxfId="226" operator="equal">
      <formula>$BF$26</formula>
    </cfRule>
  </conditionalFormatting>
  <conditionalFormatting sqref="I60">
    <cfRule type="cellIs" priority="107" dxfId="226" operator="equal">
      <formula>$BF$26</formula>
    </cfRule>
  </conditionalFormatting>
  <conditionalFormatting sqref="Y60">
    <cfRule type="cellIs" priority="101" dxfId="226" operator="equal">
      <formula>$BF$26</formula>
    </cfRule>
  </conditionalFormatting>
  <conditionalFormatting sqref="Y60">
    <cfRule type="cellIs" priority="99" dxfId="226" operator="equal">
      <formula>$BF$26</formula>
    </cfRule>
  </conditionalFormatting>
  <conditionalFormatting sqref="U72">
    <cfRule type="cellIs" priority="98" dxfId="226" operator="equal">
      <formula>$BF$26</formula>
    </cfRule>
  </conditionalFormatting>
  <conditionalFormatting sqref="U72">
    <cfRule type="cellIs" priority="96" dxfId="226" operator="equal">
      <formula>$BF$26</formula>
    </cfRule>
  </conditionalFormatting>
  <conditionalFormatting sqref="Y72">
    <cfRule type="cellIs" priority="90" dxfId="226" operator="equal">
      <formula>$BF$26</formula>
    </cfRule>
  </conditionalFormatting>
  <conditionalFormatting sqref="Y72">
    <cfRule type="cellIs" priority="88" dxfId="226" operator="equal">
      <formula>$BF$26</formula>
    </cfRule>
  </conditionalFormatting>
  <conditionalFormatting sqref="U70">
    <cfRule type="cellIs" priority="87" dxfId="226" operator="equal">
      <formula>$BF$26</formula>
    </cfRule>
  </conditionalFormatting>
  <conditionalFormatting sqref="U70">
    <cfRule type="cellIs" priority="85" dxfId="226" operator="equal">
      <formula>$BF$26</formula>
    </cfRule>
  </conditionalFormatting>
  <conditionalFormatting sqref="U84">
    <cfRule type="cellIs" priority="83" dxfId="226" operator="equal">
      <formula>$BF$26</formula>
    </cfRule>
  </conditionalFormatting>
  <conditionalFormatting sqref="U84">
    <cfRule type="cellIs" priority="81" dxfId="226" operator="equal">
      <formula>$BF$26</formula>
    </cfRule>
  </conditionalFormatting>
  <conditionalFormatting sqref="Y84">
    <cfRule type="cellIs" priority="76" dxfId="226" operator="equal">
      <formula>$BF$26</formula>
    </cfRule>
  </conditionalFormatting>
  <conditionalFormatting sqref="Y84">
    <cfRule type="cellIs" priority="74" dxfId="226" operator="equal">
      <formula>$BF$26</formula>
    </cfRule>
  </conditionalFormatting>
  <conditionalFormatting sqref="U82">
    <cfRule type="cellIs" priority="73" dxfId="226" operator="equal">
      <formula>$BF$26</formula>
    </cfRule>
  </conditionalFormatting>
  <conditionalFormatting sqref="U82">
    <cfRule type="cellIs" priority="71" dxfId="226" operator="equal">
      <formula>$BF$26</formula>
    </cfRule>
  </conditionalFormatting>
  <conditionalFormatting sqref="Y96">
    <cfRule type="cellIs" priority="57" dxfId="226" operator="equal">
      <formula>$BF$26</formula>
    </cfRule>
  </conditionalFormatting>
  <conditionalFormatting sqref="Y96">
    <cfRule type="cellIs" priority="55" dxfId="226" operator="equal">
      <formula>$BF$26</formula>
    </cfRule>
  </conditionalFormatting>
  <conditionalFormatting sqref="Y96">
    <cfRule type="cellIs" priority="53" dxfId="226" operator="equal">
      <formula>$BF$26</formula>
    </cfRule>
  </conditionalFormatting>
  <conditionalFormatting sqref="Y108">
    <cfRule type="cellIs" priority="47" dxfId="226" operator="equal">
      <formula>$BF$26</formula>
    </cfRule>
  </conditionalFormatting>
  <conditionalFormatting sqref="Y108">
    <cfRule type="cellIs" priority="45" dxfId="226" operator="equal">
      <formula>$BF$26</formula>
    </cfRule>
  </conditionalFormatting>
  <conditionalFormatting sqref="Y108">
    <cfRule type="cellIs" priority="43" dxfId="226" operator="equal">
      <formula>$BF$26</formula>
    </cfRule>
  </conditionalFormatting>
  <conditionalFormatting sqref="Y120">
    <cfRule type="cellIs" priority="39" dxfId="226" operator="equal">
      <formula>$BF$26</formula>
    </cfRule>
  </conditionalFormatting>
  <conditionalFormatting sqref="Y120">
    <cfRule type="cellIs" priority="38" dxfId="226" operator="equal">
      <formula>$BF$26</formula>
    </cfRule>
  </conditionalFormatting>
  <conditionalFormatting sqref="Y120">
    <cfRule type="cellIs" priority="37" dxfId="226" operator="equal">
      <formula>$BF$26</formula>
    </cfRule>
  </conditionalFormatting>
  <conditionalFormatting sqref="Y132">
    <cfRule type="cellIs" priority="34" dxfId="226" operator="equal">
      <formula>$BF$26</formula>
    </cfRule>
  </conditionalFormatting>
  <conditionalFormatting sqref="Y132">
    <cfRule type="cellIs" priority="33" dxfId="226" operator="equal">
      <formula>$BF$26</formula>
    </cfRule>
  </conditionalFormatting>
  <conditionalFormatting sqref="Y132">
    <cfRule type="cellIs" priority="32" dxfId="226" operator="equal">
      <formula>$BF$26</formula>
    </cfRule>
  </conditionalFormatting>
  <conditionalFormatting sqref="Y142">
    <cfRule type="cellIs" priority="24" dxfId="226" operator="equal">
      <formula>$BF$26</formula>
    </cfRule>
  </conditionalFormatting>
  <conditionalFormatting sqref="Y142">
    <cfRule type="cellIs" priority="23" dxfId="226" operator="equal">
      <formula>$BF$26</formula>
    </cfRule>
  </conditionalFormatting>
  <conditionalFormatting sqref="Y142">
    <cfRule type="cellIs" priority="22" dxfId="226" operator="equal">
      <formula>$BF$26</formula>
    </cfRule>
  </conditionalFormatting>
  <conditionalFormatting sqref="Y166">
    <cfRule type="cellIs" priority="21" dxfId="226" operator="equal">
      <formula>$BF$26</formula>
    </cfRule>
  </conditionalFormatting>
  <conditionalFormatting sqref="Y178">
    <cfRule type="cellIs" priority="20" dxfId="226" operator="equal">
      <formula>$BF$26</formula>
    </cfRule>
  </conditionalFormatting>
  <conditionalFormatting sqref="Y154">
    <cfRule type="cellIs" priority="19" dxfId="226" operator="equal">
      <formula>$BF$26</formula>
    </cfRule>
  </conditionalFormatting>
  <conditionalFormatting sqref="Y154">
    <cfRule type="cellIs" priority="16" dxfId="226" operator="equal">
      <formula>$BF$26</formula>
    </cfRule>
  </conditionalFormatting>
  <conditionalFormatting sqref="Y154">
    <cfRule type="cellIs" priority="15" dxfId="226" operator="equal">
      <formula>$BF$26</formula>
    </cfRule>
  </conditionalFormatting>
  <conditionalFormatting sqref="Y154">
    <cfRule type="cellIs" priority="14" dxfId="226" operator="equal">
      <formula>$BF$26</formula>
    </cfRule>
  </conditionalFormatting>
  <conditionalFormatting sqref="Y166">
    <cfRule type="cellIs" priority="13" dxfId="226" operator="equal">
      <formula>$BF$26</formula>
    </cfRule>
  </conditionalFormatting>
  <conditionalFormatting sqref="Y166">
    <cfRule type="cellIs" priority="10" dxfId="226" operator="equal">
      <formula>$BF$26</formula>
    </cfRule>
  </conditionalFormatting>
  <conditionalFormatting sqref="Y166">
    <cfRule type="cellIs" priority="9" dxfId="226" operator="equal">
      <formula>$BF$26</formula>
    </cfRule>
  </conditionalFormatting>
  <conditionalFormatting sqref="Y166">
    <cfRule type="cellIs" priority="8" dxfId="226" operator="equal">
      <formula>$BF$26</formula>
    </cfRule>
  </conditionalFormatting>
  <conditionalFormatting sqref="Y178">
    <cfRule type="cellIs" priority="7" dxfId="226" operator="equal">
      <formula>$BF$26</formula>
    </cfRule>
  </conditionalFormatting>
  <conditionalFormatting sqref="Y178">
    <cfRule type="cellIs" priority="6" dxfId="226" operator="equal">
      <formula>$BF$26</formula>
    </cfRule>
  </conditionalFormatting>
  <conditionalFormatting sqref="Y178">
    <cfRule type="cellIs" priority="3" dxfId="226" operator="equal">
      <formula>$BF$26</formula>
    </cfRule>
  </conditionalFormatting>
  <conditionalFormatting sqref="Y178">
    <cfRule type="cellIs" priority="2" dxfId="226" operator="equal">
      <formula>$BF$26</formula>
    </cfRule>
  </conditionalFormatting>
  <conditionalFormatting sqref="Y178">
    <cfRule type="cellIs" priority="1" dxfId="226" operator="equal">
      <formula>$BF$26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3" r:id="rId1"/>
  <rowBreaks count="4" manualBreakCount="4">
    <brk id="37" max="255" man="1"/>
    <brk id="73" max="255" man="1"/>
    <brk id="109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2"/>
  <sheetViews>
    <sheetView zoomScale="60" zoomScaleNormal="60" zoomScalePageLayoutView="0" workbookViewId="0" topLeftCell="A1">
      <selection activeCell="F13" sqref="F13"/>
    </sheetView>
  </sheetViews>
  <sheetFormatPr defaultColWidth="11.421875" defaultRowHeight="15"/>
  <cols>
    <col min="1" max="1" width="1.8515625" style="1" customWidth="1"/>
    <col min="2" max="2" width="5.00390625" style="1" customWidth="1"/>
    <col min="3" max="3" width="17.57421875" style="1" customWidth="1"/>
    <col min="4" max="4" width="17.421875" style="1" customWidth="1"/>
    <col min="5" max="5" width="15.140625" style="1" customWidth="1"/>
    <col min="6" max="6" width="16.57421875" style="1" customWidth="1"/>
    <col min="7" max="7" width="13.57421875" style="1" customWidth="1"/>
    <col min="8" max="8" width="7.57421875" style="1" customWidth="1"/>
    <col min="9" max="9" width="9.421875" style="1" customWidth="1"/>
    <col min="10" max="11" width="7.57421875" style="1" customWidth="1"/>
    <col min="12" max="12" width="9.57421875" style="1" customWidth="1"/>
    <col min="13" max="13" width="7.57421875" style="1" customWidth="1"/>
    <col min="14" max="14" width="7.8515625" style="1" customWidth="1"/>
    <col min="15" max="15" width="9.57421875" style="1" customWidth="1"/>
    <col min="16" max="16" width="7.8515625" style="1" customWidth="1"/>
    <col min="17" max="17" width="7.28125" style="1" customWidth="1"/>
    <col min="18" max="18" width="9.57421875" style="1" customWidth="1"/>
    <col min="19" max="19" width="8.7109375" style="1" customWidth="1"/>
    <col min="20" max="20" width="7.140625" style="1" customWidth="1"/>
    <col min="21" max="21" width="9.421875" style="1" customWidth="1"/>
    <col min="22" max="22" width="7.8515625" style="1" customWidth="1"/>
    <col min="23" max="23" width="8.421875" style="1" customWidth="1"/>
    <col min="24" max="24" width="13.8515625" style="1" customWidth="1"/>
    <col min="25" max="16384" width="11.421875" style="1" customWidth="1"/>
  </cols>
  <sheetData>
    <row r="1" spans="2:24" ht="18.75" thickBot="1">
      <c r="B1" s="175" t="s">
        <v>89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2:24" ht="15">
      <c r="B2" s="176" t="s">
        <v>24</v>
      </c>
      <c r="C2" s="182" t="s">
        <v>28</v>
      </c>
      <c r="D2" s="182" t="s">
        <v>90</v>
      </c>
      <c r="E2" s="179" t="s">
        <v>25</v>
      </c>
      <c r="F2" s="182" t="s">
        <v>30</v>
      </c>
      <c r="G2" s="185" t="s">
        <v>91</v>
      </c>
      <c r="H2" s="166" t="s">
        <v>1</v>
      </c>
      <c r="I2" s="167"/>
      <c r="J2" s="168"/>
      <c r="K2" s="166" t="s">
        <v>33</v>
      </c>
      <c r="L2" s="167"/>
      <c r="M2" s="168"/>
      <c r="N2" s="166" t="s">
        <v>2</v>
      </c>
      <c r="O2" s="167"/>
      <c r="P2" s="168"/>
      <c r="Q2" s="166" t="s">
        <v>3</v>
      </c>
      <c r="R2" s="167"/>
      <c r="S2" s="168"/>
      <c r="T2" s="166" t="s">
        <v>19</v>
      </c>
      <c r="U2" s="167"/>
      <c r="V2" s="167"/>
      <c r="W2" s="168"/>
      <c r="X2" s="172" t="s">
        <v>92</v>
      </c>
    </row>
    <row r="3" spans="2:24" ht="15">
      <c r="B3" s="177"/>
      <c r="C3" s="183"/>
      <c r="D3" s="183"/>
      <c r="E3" s="180"/>
      <c r="F3" s="183"/>
      <c r="G3" s="186"/>
      <c r="H3" s="169"/>
      <c r="I3" s="170"/>
      <c r="J3" s="171"/>
      <c r="K3" s="169"/>
      <c r="L3" s="170"/>
      <c r="M3" s="171"/>
      <c r="N3" s="169"/>
      <c r="O3" s="170"/>
      <c r="P3" s="171"/>
      <c r="Q3" s="169"/>
      <c r="R3" s="170"/>
      <c r="S3" s="171"/>
      <c r="T3" s="169"/>
      <c r="U3" s="170"/>
      <c r="V3" s="170"/>
      <c r="W3" s="171"/>
      <c r="X3" s="173"/>
    </row>
    <row r="4" spans="2:24" ht="45.75" customHeight="1" thickBot="1">
      <c r="B4" s="178"/>
      <c r="C4" s="184"/>
      <c r="D4" s="184"/>
      <c r="E4" s="181"/>
      <c r="F4" s="184"/>
      <c r="G4" s="187"/>
      <c r="H4" s="38" t="s">
        <v>62</v>
      </c>
      <c r="I4" s="39" t="s">
        <v>61</v>
      </c>
      <c r="J4" s="40" t="s">
        <v>60</v>
      </c>
      <c r="K4" s="38" t="s">
        <v>62</v>
      </c>
      <c r="L4" s="39" t="s">
        <v>61</v>
      </c>
      <c r="M4" s="40" t="s">
        <v>60</v>
      </c>
      <c r="N4" s="38" t="s">
        <v>62</v>
      </c>
      <c r="O4" s="39" t="s">
        <v>61</v>
      </c>
      <c r="P4" s="40" t="s">
        <v>60</v>
      </c>
      <c r="Q4" s="38" t="s">
        <v>62</v>
      </c>
      <c r="R4" s="39" t="s">
        <v>61</v>
      </c>
      <c r="S4" s="40" t="s">
        <v>60</v>
      </c>
      <c r="T4" s="38" t="s">
        <v>62</v>
      </c>
      <c r="U4" s="39" t="s">
        <v>61</v>
      </c>
      <c r="V4" s="39" t="s">
        <v>60</v>
      </c>
      <c r="W4" s="40" t="s">
        <v>40</v>
      </c>
      <c r="X4" s="174"/>
    </row>
    <row r="5" s="14" customFormat="1" ht="6" customHeight="1" thickBot="1"/>
    <row r="6" spans="2:24" ht="33.75" customHeight="1">
      <c r="B6" s="31">
        <v>1</v>
      </c>
      <c r="C6" s="32" t="s">
        <v>41</v>
      </c>
      <c r="D6" s="32" t="s">
        <v>42</v>
      </c>
      <c r="E6" s="32" t="s">
        <v>43</v>
      </c>
      <c r="F6" s="33">
        <v>40978</v>
      </c>
      <c r="G6" s="34" t="s">
        <v>22</v>
      </c>
      <c r="H6" s="31" t="s">
        <v>23</v>
      </c>
      <c r="I6" s="35">
        <v>40</v>
      </c>
      <c r="J6" s="36" t="s">
        <v>23</v>
      </c>
      <c r="K6" s="31">
        <v>20</v>
      </c>
      <c r="L6" s="35" t="s">
        <v>23</v>
      </c>
      <c r="M6" s="36" t="s">
        <v>23</v>
      </c>
      <c r="N6" s="31">
        <v>20</v>
      </c>
      <c r="O6" s="35" t="s">
        <v>23</v>
      </c>
      <c r="P6" s="36" t="s">
        <v>23</v>
      </c>
      <c r="Q6" s="31" t="s">
        <v>23</v>
      </c>
      <c r="R6" s="35">
        <v>20</v>
      </c>
      <c r="S6" s="36" t="s">
        <v>23</v>
      </c>
      <c r="T6" s="31">
        <v>40</v>
      </c>
      <c r="U6" s="35">
        <v>60</v>
      </c>
      <c r="V6" s="35">
        <v>0</v>
      </c>
      <c r="W6" s="36">
        <v>60</v>
      </c>
      <c r="X6" s="37" t="s">
        <v>61</v>
      </c>
    </row>
    <row r="7" spans="2:24" ht="31.5" customHeight="1">
      <c r="B7" s="15">
        <f>+B6+1</f>
        <v>2</v>
      </c>
      <c r="C7" s="6" t="s">
        <v>52</v>
      </c>
      <c r="D7" s="6" t="s">
        <v>54</v>
      </c>
      <c r="E7" s="6" t="s">
        <v>53</v>
      </c>
      <c r="F7" s="5">
        <v>40978</v>
      </c>
      <c r="G7" s="26" t="s">
        <v>22</v>
      </c>
      <c r="H7" s="17">
        <v>40</v>
      </c>
      <c r="I7" s="13" t="s">
        <v>23</v>
      </c>
      <c r="J7" s="18" t="s">
        <v>23</v>
      </c>
      <c r="K7" s="17" t="s">
        <v>23</v>
      </c>
      <c r="L7" s="13">
        <v>20</v>
      </c>
      <c r="M7" s="18" t="s">
        <v>23</v>
      </c>
      <c r="N7" s="17">
        <v>20</v>
      </c>
      <c r="O7" s="13" t="s">
        <v>23</v>
      </c>
      <c r="P7" s="18" t="s">
        <v>23</v>
      </c>
      <c r="Q7" s="17">
        <v>20</v>
      </c>
      <c r="R7" s="13" t="s">
        <v>23</v>
      </c>
      <c r="S7" s="18" t="s">
        <v>23</v>
      </c>
      <c r="T7" s="17">
        <v>80</v>
      </c>
      <c r="U7" s="13">
        <v>20</v>
      </c>
      <c r="V7" s="13">
        <v>0</v>
      </c>
      <c r="W7" s="18">
        <v>80</v>
      </c>
      <c r="X7" s="23" t="s">
        <v>62</v>
      </c>
    </row>
    <row r="8" spans="2:24" ht="31.5" customHeight="1">
      <c r="B8" s="15">
        <f aca="true" t="shared" si="0" ref="B8:B32">+B7+1</f>
        <v>3</v>
      </c>
      <c r="C8" s="6" t="s">
        <v>56</v>
      </c>
      <c r="D8" s="6" t="s">
        <v>57</v>
      </c>
      <c r="E8" s="6" t="s">
        <v>55</v>
      </c>
      <c r="F8" s="5">
        <v>40978</v>
      </c>
      <c r="G8" s="26" t="s">
        <v>22</v>
      </c>
      <c r="H8" s="17" t="s">
        <v>23</v>
      </c>
      <c r="I8" s="13" t="s">
        <v>23</v>
      </c>
      <c r="J8" s="18">
        <v>40</v>
      </c>
      <c r="K8" s="17" t="s">
        <v>23</v>
      </c>
      <c r="L8" s="13">
        <v>20</v>
      </c>
      <c r="M8" s="18" t="s">
        <v>23</v>
      </c>
      <c r="N8" s="17" t="s">
        <v>23</v>
      </c>
      <c r="O8" s="13">
        <v>20</v>
      </c>
      <c r="P8" s="18" t="s">
        <v>23</v>
      </c>
      <c r="Q8" s="17" t="s">
        <v>23</v>
      </c>
      <c r="R8" s="13" t="s">
        <v>23</v>
      </c>
      <c r="S8" s="18">
        <v>20</v>
      </c>
      <c r="T8" s="17">
        <v>0</v>
      </c>
      <c r="U8" s="13">
        <v>40</v>
      </c>
      <c r="V8" s="13">
        <v>60</v>
      </c>
      <c r="W8" s="18">
        <v>60</v>
      </c>
      <c r="X8" s="23" t="s">
        <v>60</v>
      </c>
    </row>
    <row r="9" spans="2:24" ht="31.5" customHeight="1">
      <c r="B9" s="15">
        <f t="shared" si="0"/>
        <v>4</v>
      </c>
      <c r="C9" s="6" t="s">
        <v>63</v>
      </c>
      <c r="D9" s="6" t="s">
        <v>64</v>
      </c>
      <c r="E9" s="6" t="s">
        <v>65</v>
      </c>
      <c r="F9" s="5">
        <v>40978</v>
      </c>
      <c r="G9" s="26" t="s">
        <v>22</v>
      </c>
      <c r="H9" s="17" t="s">
        <v>23</v>
      </c>
      <c r="I9" s="13">
        <v>40</v>
      </c>
      <c r="J9" s="18" t="s">
        <v>23</v>
      </c>
      <c r="K9" s="17" t="s">
        <v>23</v>
      </c>
      <c r="L9" s="13" t="s">
        <v>23</v>
      </c>
      <c r="M9" s="18">
        <v>20</v>
      </c>
      <c r="N9" s="17" t="s">
        <v>23</v>
      </c>
      <c r="O9" s="13">
        <v>20</v>
      </c>
      <c r="P9" s="18" t="s">
        <v>23</v>
      </c>
      <c r="Q9" s="17" t="s">
        <v>23</v>
      </c>
      <c r="R9" s="13">
        <v>20</v>
      </c>
      <c r="S9" s="18" t="s">
        <v>23</v>
      </c>
      <c r="T9" s="17">
        <v>0</v>
      </c>
      <c r="U9" s="13">
        <v>80</v>
      </c>
      <c r="V9" s="13">
        <v>20</v>
      </c>
      <c r="W9" s="18">
        <v>80</v>
      </c>
      <c r="X9" s="23" t="s">
        <v>61</v>
      </c>
    </row>
    <row r="10" spans="2:24" ht="31.5" customHeight="1">
      <c r="B10" s="15">
        <f t="shared" si="0"/>
        <v>5</v>
      </c>
      <c r="C10" s="6" t="s">
        <v>69</v>
      </c>
      <c r="D10" s="6" t="s">
        <v>64</v>
      </c>
      <c r="E10" s="6" t="s">
        <v>67</v>
      </c>
      <c r="F10" s="5">
        <v>40978</v>
      </c>
      <c r="G10" s="26" t="s">
        <v>22</v>
      </c>
      <c r="H10" s="17" t="s">
        <v>23</v>
      </c>
      <c r="I10" s="13" t="s">
        <v>23</v>
      </c>
      <c r="J10" s="18">
        <v>40</v>
      </c>
      <c r="K10" s="17" t="s">
        <v>23</v>
      </c>
      <c r="L10" s="13" t="s">
        <v>23</v>
      </c>
      <c r="M10" s="18">
        <v>20</v>
      </c>
      <c r="N10" s="17" t="s">
        <v>23</v>
      </c>
      <c r="O10" s="13" t="s">
        <v>23</v>
      </c>
      <c r="P10" s="18">
        <v>20</v>
      </c>
      <c r="Q10" s="17" t="s">
        <v>23</v>
      </c>
      <c r="R10" s="13" t="s">
        <v>23</v>
      </c>
      <c r="S10" s="18">
        <v>20</v>
      </c>
      <c r="T10" s="17">
        <v>0</v>
      </c>
      <c r="U10" s="13">
        <v>0</v>
      </c>
      <c r="V10" s="13">
        <v>100</v>
      </c>
      <c r="W10" s="18">
        <v>100</v>
      </c>
      <c r="X10" s="23" t="s">
        <v>60</v>
      </c>
    </row>
    <row r="11" spans="2:24" ht="35.25" customHeight="1">
      <c r="B11" s="15">
        <f t="shared" si="0"/>
        <v>6</v>
      </c>
      <c r="C11" s="6" t="s">
        <v>70</v>
      </c>
      <c r="D11" s="6" t="s">
        <v>64</v>
      </c>
      <c r="E11" s="6" t="s">
        <v>67</v>
      </c>
      <c r="F11" s="5">
        <v>40978</v>
      </c>
      <c r="G11" s="26" t="s">
        <v>22</v>
      </c>
      <c r="H11" s="17" t="s">
        <v>23</v>
      </c>
      <c r="I11" s="13" t="s">
        <v>23</v>
      </c>
      <c r="J11" s="18">
        <v>40</v>
      </c>
      <c r="K11" s="17" t="s">
        <v>23</v>
      </c>
      <c r="L11" s="13">
        <v>20</v>
      </c>
      <c r="M11" s="18" t="s">
        <v>23</v>
      </c>
      <c r="N11" s="17" t="s">
        <v>23</v>
      </c>
      <c r="O11" s="13" t="s">
        <v>23</v>
      </c>
      <c r="P11" s="18">
        <v>20</v>
      </c>
      <c r="Q11" s="17" t="s">
        <v>23</v>
      </c>
      <c r="R11" s="13" t="s">
        <v>23</v>
      </c>
      <c r="S11" s="18">
        <v>20</v>
      </c>
      <c r="T11" s="17">
        <v>0</v>
      </c>
      <c r="U11" s="13">
        <v>20</v>
      </c>
      <c r="V11" s="13">
        <v>80</v>
      </c>
      <c r="W11" s="18">
        <v>80</v>
      </c>
      <c r="X11" s="23" t="s">
        <v>60</v>
      </c>
    </row>
    <row r="12" spans="2:24" ht="31.5" customHeight="1">
      <c r="B12" s="15">
        <f t="shared" si="0"/>
        <v>7</v>
      </c>
      <c r="C12" s="6" t="s">
        <v>73</v>
      </c>
      <c r="D12" s="6" t="s">
        <v>77</v>
      </c>
      <c r="E12" s="6" t="s">
        <v>74</v>
      </c>
      <c r="F12" s="5">
        <v>40978</v>
      </c>
      <c r="G12" s="26" t="s">
        <v>22</v>
      </c>
      <c r="H12" s="17" t="s">
        <v>23</v>
      </c>
      <c r="I12" s="13" t="s">
        <v>23</v>
      </c>
      <c r="J12" s="18">
        <v>40</v>
      </c>
      <c r="K12" s="17" t="s">
        <v>23</v>
      </c>
      <c r="L12" s="13" t="s">
        <v>23</v>
      </c>
      <c r="M12" s="18">
        <v>20</v>
      </c>
      <c r="N12" s="17" t="s">
        <v>23</v>
      </c>
      <c r="O12" s="13">
        <v>20</v>
      </c>
      <c r="P12" s="18" t="s">
        <v>23</v>
      </c>
      <c r="Q12" s="17" t="s">
        <v>23</v>
      </c>
      <c r="R12" s="13">
        <v>20</v>
      </c>
      <c r="S12" s="18" t="s">
        <v>23</v>
      </c>
      <c r="T12" s="17">
        <v>0</v>
      </c>
      <c r="U12" s="13">
        <v>40</v>
      </c>
      <c r="V12" s="13">
        <v>60</v>
      </c>
      <c r="W12" s="18">
        <v>60</v>
      </c>
      <c r="X12" s="23" t="s">
        <v>60</v>
      </c>
    </row>
    <row r="13" spans="2:24" ht="31.5" customHeight="1">
      <c r="B13" s="15">
        <f t="shared" si="0"/>
        <v>8</v>
      </c>
      <c r="C13" s="6" t="s">
        <v>79</v>
      </c>
      <c r="D13" s="6" t="s">
        <v>80</v>
      </c>
      <c r="E13" s="6" t="s">
        <v>81</v>
      </c>
      <c r="F13" s="5">
        <v>40978</v>
      </c>
      <c r="G13" s="26" t="s">
        <v>22</v>
      </c>
      <c r="H13" s="17" t="s">
        <v>23</v>
      </c>
      <c r="I13" s="13" t="s">
        <v>23</v>
      </c>
      <c r="J13" s="18">
        <v>40</v>
      </c>
      <c r="K13" s="17" t="s">
        <v>23</v>
      </c>
      <c r="L13" s="13" t="s">
        <v>23</v>
      </c>
      <c r="M13" s="18">
        <v>20</v>
      </c>
      <c r="N13" s="17" t="s">
        <v>23</v>
      </c>
      <c r="O13" s="13" t="s">
        <v>23</v>
      </c>
      <c r="P13" s="18">
        <v>20</v>
      </c>
      <c r="Q13" s="17" t="s">
        <v>23</v>
      </c>
      <c r="R13" s="13" t="s">
        <v>23</v>
      </c>
      <c r="S13" s="18">
        <v>20</v>
      </c>
      <c r="T13" s="17">
        <v>0</v>
      </c>
      <c r="U13" s="13">
        <v>0</v>
      </c>
      <c r="V13" s="13">
        <v>100</v>
      </c>
      <c r="W13" s="18">
        <v>100</v>
      </c>
      <c r="X13" s="23" t="s">
        <v>60</v>
      </c>
    </row>
    <row r="14" spans="2:24" ht="31.5" customHeight="1">
      <c r="B14" s="15">
        <f t="shared" si="0"/>
        <v>9</v>
      </c>
      <c r="C14" s="6" t="s">
        <v>83</v>
      </c>
      <c r="D14" s="6" t="s">
        <v>84</v>
      </c>
      <c r="E14" s="6" t="s">
        <v>85</v>
      </c>
      <c r="F14" s="5">
        <v>40978</v>
      </c>
      <c r="G14" s="26" t="s">
        <v>22</v>
      </c>
      <c r="H14" s="17" t="s">
        <v>23</v>
      </c>
      <c r="I14" s="13">
        <v>40</v>
      </c>
      <c r="J14" s="18" t="s">
        <v>23</v>
      </c>
      <c r="K14" s="17" t="s">
        <v>23</v>
      </c>
      <c r="L14" s="13" t="s">
        <v>23</v>
      </c>
      <c r="M14" s="18">
        <v>20</v>
      </c>
      <c r="N14" s="17" t="s">
        <v>23</v>
      </c>
      <c r="O14" s="13" t="s">
        <v>23</v>
      </c>
      <c r="P14" s="18">
        <v>20</v>
      </c>
      <c r="Q14" s="17">
        <v>20</v>
      </c>
      <c r="R14" s="13" t="s">
        <v>23</v>
      </c>
      <c r="S14" s="18" t="s">
        <v>23</v>
      </c>
      <c r="T14" s="17">
        <v>20</v>
      </c>
      <c r="U14" s="13">
        <v>40</v>
      </c>
      <c r="V14" s="13">
        <v>40</v>
      </c>
      <c r="W14" s="18">
        <v>40</v>
      </c>
      <c r="X14" s="23" t="s">
        <v>61</v>
      </c>
    </row>
    <row r="15" spans="2:24" ht="31.5" customHeight="1">
      <c r="B15" s="15">
        <f t="shared" si="0"/>
        <v>10</v>
      </c>
      <c r="C15" s="6" t="s">
        <v>93</v>
      </c>
      <c r="D15" s="6" t="s">
        <v>77</v>
      </c>
      <c r="E15" s="6" t="s">
        <v>94</v>
      </c>
      <c r="F15" s="5">
        <v>40978</v>
      </c>
      <c r="G15" s="26" t="s">
        <v>22</v>
      </c>
      <c r="H15" s="17" t="s">
        <v>23</v>
      </c>
      <c r="I15" s="13" t="s">
        <v>23</v>
      </c>
      <c r="J15" s="18">
        <v>40</v>
      </c>
      <c r="K15" s="17" t="s">
        <v>23</v>
      </c>
      <c r="L15" s="13" t="s">
        <v>23</v>
      </c>
      <c r="M15" s="18">
        <v>20</v>
      </c>
      <c r="N15" s="17" t="s">
        <v>23</v>
      </c>
      <c r="O15" s="13">
        <v>20</v>
      </c>
      <c r="P15" s="18" t="s">
        <v>23</v>
      </c>
      <c r="Q15" s="17" t="s">
        <v>23</v>
      </c>
      <c r="R15" s="13" t="s">
        <v>23</v>
      </c>
      <c r="S15" s="18">
        <v>20</v>
      </c>
      <c r="T15" s="17">
        <v>0</v>
      </c>
      <c r="U15" s="13">
        <v>20</v>
      </c>
      <c r="V15" s="13">
        <v>80</v>
      </c>
      <c r="W15" s="18">
        <v>80</v>
      </c>
      <c r="X15" s="23" t="s">
        <v>60</v>
      </c>
    </row>
    <row r="16" spans="2:24" ht="31.5" customHeight="1">
      <c r="B16" s="15">
        <f t="shared" si="0"/>
        <v>11</v>
      </c>
      <c r="C16" s="6" t="s">
        <v>97</v>
      </c>
      <c r="D16" s="6" t="s">
        <v>98</v>
      </c>
      <c r="E16" s="6" t="s">
        <v>99</v>
      </c>
      <c r="F16" s="5">
        <v>40978</v>
      </c>
      <c r="G16" s="26" t="s">
        <v>22</v>
      </c>
      <c r="H16" s="17" t="s">
        <v>23</v>
      </c>
      <c r="I16" s="13" t="s">
        <v>23</v>
      </c>
      <c r="J16" s="18">
        <v>40</v>
      </c>
      <c r="K16" s="17" t="s">
        <v>23</v>
      </c>
      <c r="L16" s="13">
        <v>20</v>
      </c>
      <c r="M16" s="18" t="s">
        <v>23</v>
      </c>
      <c r="N16" s="17" t="s">
        <v>23</v>
      </c>
      <c r="O16" s="13">
        <v>20</v>
      </c>
      <c r="P16" s="18" t="s">
        <v>23</v>
      </c>
      <c r="Q16" s="17" t="s">
        <v>23</v>
      </c>
      <c r="R16" s="13" t="s">
        <v>23</v>
      </c>
      <c r="S16" s="18">
        <v>20</v>
      </c>
      <c r="T16" s="17">
        <v>0</v>
      </c>
      <c r="U16" s="13">
        <v>40</v>
      </c>
      <c r="V16" s="13">
        <v>60</v>
      </c>
      <c r="W16" s="18">
        <v>60</v>
      </c>
      <c r="X16" s="23" t="s">
        <v>60</v>
      </c>
    </row>
    <row r="17" spans="2:24" ht="31.5" customHeight="1">
      <c r="B17" s="15">
        <f t="shared" si="0"/>
        <v>12</v>
      </c>
      <c r="C17" s="6" t="s">
        <v>102</v>
      </c>
      <c r="D17" s="6" t="s">
        <v>103</v>
      </c>
      <c r="E17" s="6" t="s">
        <v>99</v>
      </c>
      <c r="F17" s="5">
        <v>40978</v>
      </c>
      <c r="G17" s="26" t="s">
        <v>22</v>
      </c>
      <c r="H17" s="17" t="s">
        <v>23</v>
      </c>
      <c r="I17" s="13">
        <v>40</v>
      </c>
      <c r="J17" s="18" t="s">
        <v>23</v>
      </c>
      <c r="K17" s="17" t="s">
        <v>23</v>
      </c>
      <c r="L17" s="13">
        <v>20</v>
      </c>
      <c r="M17" s="18" t="s">
        <v>23</v>
      </c>
      <c r="N17" s="17" t="s">
        <v>23</v>
      </c>
      <c r="O17" s="13" t="s">
        <v>23</v>
      </c>
      <c r="P17" s="18">
        <v>20</v>
      </c>
      <c r="Q17" s="17" t="s">
        <v>23</v>
      </c>
      <c r="R17" s="13" t="s">
        <v>23</v>
      </c>
      <c r="S17" s="18">
        <v>20</v>
      </c>
      <c r="T17" s="17">
        <v>0</v>
      </c>
      <c r="U17" s="13">
        <v>60</v>
      </c>
      <c r="V17" s="13">
        <v>40</v>
      </c>
      <c r="W17" s="18">
        <v>60</v>
      </c>
      <c r="X17" s="23" t="s">
        <v>61</v>
      </c>
    </row>
    <row r="18" spans="2:24" ht="31.5" customHeight="1">
      <c r="B18" s="15">
        <f t="shared" si="0"/>
        <v>13</v>
      </c>
      <c r="C18" s="6" t="s">
        <v>113</v>
      </c>
      <c r="D18" s="6" t="s">
        <v>114</v>
      </c>
      <c r="E18" s="6" t="s">
        <v>113</v>
      </c>
      <c r="F18" s="4">
        <v>40978</v>
      </c>
      <c r="G18" s="26" t="s">
        <v>22</v>
      </c>
      <c r="H18" s="15" t="s">
        <v>23</v>
      </c>
      <c r="I18" s="2">
        <v>40</v>
      </c>
      <c r="J18" s="16" t="s">
        <v>23</v>
      </c>
      <c r="K18" s="15">
        <v>20</v>
      </c>
      <c r="L18" s="2" t="s">
        <v>23</v>
      </c>
      <c r="M18" s="16" t="s">
        <v>23</v>
      </c>
      <c r="N18" s="15" t="s">
        <v>23</v>
      </c>
      <c r="O18" s="2">
        <v>20</v>
      </c>
      <c r="P18" s="16" t="s">
        <v>23</v>
      </c>
      <c r="Q18" s="15" t="s">
        <v>23</v>
      </c>
      <c r="R18" s="2">
        <v>20</v>
      </c>
      <c r="S18" s="16" t="s">
        <v>23</v>
      </c>
      <c r="T18" s="15">
        <v>20</v>
      </c>
      <c r="U18" s="2">
        <v>80</v>
      </c>
      <c r="V18" s="2">
        <v>0</v>
      </c>
      <c r="W18" s="16">
        <v>80</v>
      </c>
      <c r="X18" s="22" t="s">
        <v>61</v>
      </c>
    </row>
    <row r="19" spans="2:24" ht="31.5" customHeight="1">
      <c r="B19" s="15">
        <f t="shared" si="0"/>
        <v>14</v>
      </c>
      <c r="C19" s="6" t="s">
        <v>110</v>
      </c>
      <c r="D19" s="6" t="s">
        <v>111</v>
      </c>
      <c r="E19" s="6" t="s">
        <v>110</v>
      </c>
      <c r="F19" s="4">
        <v>40978</v>
      </c>
      <c r="G19" s="26" t="s">
        <v>22</v>
      </c>
      <c r="H19" s="15" t="s">
        <v>23</v>
      </c>
      <c r="I19" s="2">
        <v>40</v>
      </c>
      <c r="J19" s="16" t="s">
        <v>23</v>
      </c>
      <c r="K19" s="15" t="s">
        <v>23</v>
      </c>
      <c r="L19" s="2" t="s">
        <v>23</v>
      </c>
      <c r="M19" s="16">
        <v>20</v>
      </c>
      <c r="N19" s="15" t="s">
        <v>23</v>
      </c>
      <c r="O19" s="2" t="s">
        <v>23</v>
      </c>
      <c r="P19" s="16">
        <v>20</v>
      </c>
      <c r="Q19" s="15" t="s">
        <v>23</v>
      </c>
      <c r="R19" s="2">
        <v>20</v>
      </c>
      <c r="S19" s="16" t="s">
        <v>23</v>
      </c>
      <c r="T19" s="15">
        <v>0</v>
      </c>
      <c r="U19" s="2">
        <v>60</v>
      </c>
      <c r="V19" s="2">
        <v>40</v>
      </c>
      <c r="W19" s="16">
        <v>60</v>
      </c>
      <c r="X19" s="22" t="s">
        <v>61</v>
      </c>
    </row>
    <row r="20" spans="2:24" ht="31.5" customHeight="1">
      <c r="B20" s="15">
        <f t="shared" si="0"/>
        <v>15</v>
      </c>
      <c r="C20" s="6" t="s">
        <v>113</v>
      </c>
      <c r="D20" s="6" t="s">
        <v>114</v>
      </c>
      <c r="E20" s="6" t="s">
        <v>113</v>
      </c>
      <c r="F20" s="5">
        <v>40978</v>
      </c>
      <c r="G20" s="26" t="s">
        <v>22</v>
      </c>
      <c r="H20" s="17" t="s">
        <v>23</v>
      </c>
      <c r="I20" s="13">
        <v>40</v>
      </c>
      <c r="J20" s="18" t="s">
        <v>23</v>
      </c>
      <c r="K20" s="17">
        <v>20</v>
      </c>
      <c r="L20" s="13" t="s">
        <v>23</v>
      </c>
      <c r="M20" s="18" t="s">
        <v>23</v>
      </c>
      <c r="N20" s="17" t="s">
        <v>23</v>
      </c>
      <c r="O20" s="13">
        <v>20</v>
      </c>
      <c r="P20" s="18" t="s">
        <v>23</v>
      </c>
      <c r="Q20" s="17" t="s">
        <v>23</v>
      </c>
      <c r="R20" s="13">
        <v>20</v>
      </c>
      <c r="S20" s="18" t="s">
        <v>23</v>
      </c>
      <c r="T20" s="17">
        <v>20</v>
      </c>
      <c r="U20" s="13">
        <v>80</v>
      </c>
      <c r="V20" s="13">
        <v>0</v>
      </c>
      <c r="W20" s="18">
        <v>80</v>
      </c>
      <c r="X20" s="23" t="s">
        <v>61</v>
      </c>
    </row>
    <row r="21" spans="2:24" ht="40.5" customHeight="1">
      <c r="B21" s="15">
        <f t="shared" si="0"/>
        <v>16</v>
      </c>
      <c r="C21" s="6" t="s">
        <v>47</v>
      </c>
      <c r="D21" s="6" t="s">
        <v>21</v>
      </c>
      <c r="E21" s="6" t="s">
        <v>26</v>
      </c>
      <c r="F21" s="4">
        <v>40978</v>
      </c>
      <c r="G21" s="26" t="s">
        <v>22</v>
      </c>
      <c r="H21" s="15">
        <v>40</v>
      </c>
      <c r="I21" s="2" t="s">
        <v>23</v>
      </c>
      <c r="J21" s="16" t="s">
        <v>23</v>
      </c>
      <c r="K21" s="15">
        <v>20</v>
      </c>
      <c r="L21" s="2" t="s">
        <v>23</v>
      </c>
      <c r="M21" s="16" t="s">
        <v>23</v>
      </c>
      <c r="N21" s="15">
        <v>20</v>
      </c>
      <c r="O21" s="2" t="s">
        <v>23</v>
      </c>
      <c r="P21" s="16" t="s">
        <v>23</v>
      </c>
      <c r="Q21" s="15">
        <v>20</v>
      </c>
      <c r="R21" s="2" t="s">
        <v>23</v>
      </c>
      <c r="S21" s="16" t="s">
        <v>23</v>
      </c>
      <c r="T21" s="15">
        <v>100</v>
      </c>
      <c r="U21" s="2">
        <v>0</v>
      </c>
      <c r="V21" s="2">
        <v>0</v>
      </c>
      <c r="W21" s="16">
        <v>100</v>
      </c>
      <c r="X21" s="22" t="s">
        <v>62</v>
      </c>
    </row>
    <row r="22" spans="2:24" ht="31.5" customHeight="1">
      <c r="B22" s="15">
        <f t="shared" si="0"/>
        <v>17</v>
      </c>
      <c r="C22" s="3"/>
      <c r="D22" s="3"/>
      <c r="E22" s="3"/>
      <c r="F22" s="4"/>
      <c r="G22" s="27"/>
      <c r="H22" s="15"/>
      <c r="I22" s="2"/>
      <c r="J22" s="16"/>
      <c r="K22" s="15"/>
      <c r="L22" s="2"/>
      <c r="M22" s="16"/>
      <c r="N22" s="15"/>
      <c r="O22" s="2"/>
      <c r="P22" s="16"/>
      <c r="Q22" s="15"/>
      <c r="R22" s="2"/>
      <c r="S22" s="16"/>
      <c r="T22" s="15"/>
      <c r="U22" s="2"/>
      <c r="V22" s="2"/>
      <c r="W22" s="16"/>
      <c r="X22" s="24"/>
    </row>
    <row r="23" spans="2:24" ht="31.5" customHeight="1">
      <c r="B23" s="15">
        <f t="shared" si="0"/>
        <v>18</v>
      </c>
      <c r="C23" s="3"/>
      <c r="D23" s="3"/>
      <c r="E23" s="3"/>
      <c r="F23" s="4"/>
      <c r="G23" s="27"/>
      <c r="H23" s="15"/>
      <c r="I23" s="2"/>
      <c r="J23" s="16"/>
      <c r="K23" s="15"/>
      <c r="L23" s="2"/>
      <c r="M23" s="16"/>
      <c r="N23" s="15"/>
      <c r="O23" s="2"/>
      <c r="P23" s="16"/>
      <c r="Q23" s="15"/>
      <c r="R23" s="2"/>
      <c r="S23" s="16"/>
      <c r="T23" s="15"/>
      <c r="U23" s="2"/>
      <c r="V23" s="2"/>
      <c r="W23" s="16"/>
      <c r="X23" s="24"/>
    </row>
    <row r="24" spans="2:24" ht="31.5" customHeight="1">
      <c r="B24" s="15">
        <f t="shared" si="0"/>
        <v>19</v>
      </c>
      <c r="C24" s="3"/>
      <c r="D24" s="3"/>
      <c r="E24" s="3"/>
      <c r="F24" s="4"/>
      <c r="G24" s="27"/>
      <c r="H24" s="15"/>
      <c r="I24" s="2"/>
      <c r="J24" s="16"/>
      <c r="K24" s="15"/>
      <c r="L24" s="2"/>
      <c r="M24" s="16"/>
      <c r="N24" s="15"/>
      <c r="O24" s="2"/>
      <c r="P24" s="16"/>
      <c r="Q24" s="15"/>
      <c r="R24" s="2"/>
      <c r="S24" s="16"/>
      <c r="T24" s="15"/>
      <c r="U24" s="2"/>
      <c r="V24" s="2"/>
      <c r="W24" s="16"/>
      <c r="X24" s="24"/>
    </row>
    <row r="25" spans="2:24" ht="31.5" customHeight="1">
      <c r="B25" s="15">
        <f t="shared" si="0"/>
        <v>20</v>
      </c>
      <c r="C25" s="3"/>
      <c r="D25" s="3"/>
      <c r="E25" s="3"/>
      <c r="F25" s="4"/>
      <c r="G25" s="27"/>
      <c r="H25" s="15"/>
      <c r="I25" s="2"/>
      <c r="J25" s="16"/>
      <c r="K25" s="15"/>
      <c r="L25" s="2"/>
      <c r="M25" s="16"/>
      <c r="N25" s="15"/>
      <c r="O25" s="2"/>
      <c r="P25" s="16"/>
      <c r="Q25" s="15"/>
      <c r="R25" s="2"/>
      <c r="S25" s="16"/>
      <c r="T25" s="15"/>
      <c r="U25" s="2"/>
      <c r="V25" s="2"/>
      <c r="W25" s="16"/>
      <c r="X25" s="24"/>
    </row>
    <row r="26" spans="2:24" ht="31.5" customHeight="1">
      <c r="B26" s="15">
        <f t="shared" si="0"/>
        <v>21</v>
      </c>
      <c r="C26" s="3"/>
      <c r="D26" s="3"/>
      <c r="E26" s="3"/>
      <c r="F26" s="4"/>
      <c r="G26" s="27"/>
      <c r="H26" s="15"/>
      <c r="I26" s="2"/>
      <c r="J26" s="16"/>
      <c r="K26" s="15"/>
      <c r="L26" s="2"/>
      <c r="M26" s="16"/>
      <c r="N26" s="15"/>
      <c r="O26" s="2"/>
      <c r="P26" s="16"/>
      <c r="Q26" s="15"/>
      <c r="R26" s="2"/>
      <c r="S26" s="16"/>
      <c r="T26" s="15"/>
      <c r="U26" s="2"/>
      <c r="V26" s="2"/>
      <c r="W26" s="16"/>
      <c r="X26" s="24"/>
    </row>
    <row r="27" spans="2:24" ht="31.5" customHeight="1">
      <c r="B27" s="15">
        <f t="shared" si="0"/>
        <v>22</v>
      </c>
      <c r="C27" s="3"/>
      <c r="D27" s="3"/>
      <c r="E27" s="3"/>
      <c r="F27" s="4"/>
      <c r="G27" s="27"/>
      <c r="H27" s="15"/>
      <c r="I27" s="2"/>
      <c r="J27" s="16"/>
      <c r="K27" s="15"/>
      <c r="L27" s="2"/>
      <c r="M27" s="16"/>
      <c r="N27" s="15"/>
      <c r="O27" s="2"/>
      <c r="P27" s="16"/>
      <c r="Q27" s="15"/>
      <c r="R27" s="2"/>
      <c r="S27" s="16"/>
      <c r="T27" s="15"/>
      <c r="U27" s="2"/>
      <c r="V27" s="2"/>
      <c r="W27" s="16"/>
      <c r="X27" s="24"/>
    </row>
    <row r="28" spans="2:24" ht="31.5" customHeight="1">
      <c r="B28" s="15">
        <f t="shared" si="0"/>
        <v>23</v>
      </c>
      <c r="C28" s="3"/>
      <c r="D28" s="3"/>
      <c r="E28" s="3"/>
      <c r="F28" s="4"/>
      <c r="G28" s="27"/>
      <c r="H28" s="15"/>
      <c r="I28" s="2"/>
      <c r="J28" s="16"/>
      <c r="K28" s="15"/>
      <c r="L28" s="2"/>
      <c r="M28" s="16"/>
      <c r="N28" s="15"/>
      <c r="O28" s="2"/>
      <c r="P28" s="16"/>
      <c r="Q28" s="15"/>
      <c r="R28" s="2"/>
      <c r="S28" s="16"/>
      <c r="T28" s="15"/>
      <c r="U28" s="2"/>
      <c r="V28" s="2"/>
      <c r="W28" s="16"/>
      <c r="X28" s="24"/>
    </row>
    <row r="29" spans="2:24" ht="23.25" customHeight="1">
      <c r="B29" s="15">
        <f t="shared" si="0"/>
        <v>24</v>
      </c>
      <c r="C29" s="3"/>
      <c r="D29" s="3"/>
      <c r="E29" s="3"/>
      <c r="F29" s="4"/>
      <c r="G29" s="27"/>
      <c r="H29" s="15"/>
      <c r="I29" s="2"/>
      <c r="J29" s="16"/>
      <c r="K29" s="15"/>
      <c r="L29" s="2"/>
      <c r="M29" s="16"/>
      <c r="N29" s="15"/>
      <c r="O29" s="2"/>
      <c r="P29" s="16"/>
      <c r="Q29" s="15"/>
      <c r="R29" s="2"/>
      <c r="S29" s="16"/>
      <c r="T29" s="15"/>
      <c r="U29" s="2"/>
      <c r="V29" s="2"/>
      <c r="W29" s="16"/>
      <c r="X29" s="24"/>
    </row>
    <row r="30" spans="2:24" ht="24.75" customHeight="1">
      <c r="B30" s="15">
        <f t="shared" si="0"/>
        <v>25</v>
      </c>
      <c r="C30" s="3"/>
      <c r="D30" s="3"/>
      <c r="E30" s="3"/>
      <c r="F30" s="4"/>
      <c r="G30" s="27"/>
      <c r="H30" s="15"/>
      <c r="I30" s="2"/>
      <c r="J30" s="16"/>
      <c r="K30" s="15"/>
      <c r="L30" s="2"/>
      <c r="M30" s="16"/>
      <c r="N30" s="15"/>
      <c r="O30" s="2"/>
      <c r="P30" s="16"/>
      <c r="Q30" s="15"/>
      <c r="R30" s="2"/>
      <c r="S30" s="16"/>
      <c r="T30" s="15"/>
      <c r="U30" s="2"/>
      <c r="V30" s="2"/>
      <c r="W30" s="16"/>
      <c r="X30" s="24"/>
    </row>
    <row r="31" spans="2:24" ht="21" customHeight="1">
      <c r="B31" s="15">
        <f t="shared" si="0"/>
        <v>26</v>
      </c>
      <c r="C31" s="3"/>
      <c r="D31" s="3"/>
      <c r="E31" s="3"/>
      <c r="F31" s="4"/>
      <c r="G31" s="27"/>
      <c r="H31" s="15"/>
      <c r="I31" s="2"/>
      <c r="J31" s="16"/>
      <c r="K31" s="15"/>
      <c r="L31" s="2"/>
      <c r="M31" s="16"/>
      <c r="N31" s="15"/>
      <c r="O31" s="2"/>
      <c r="P31" s="16"/>
      <c r="Q31" s="15"/>
      <c r="R31" s="2"/>
      <c r="S31" s="16"/>
      <c r="T31" s="15"/>
      <c r="U31" s="2"/>
      <c r="V31" s="2"/>
      <c r="W31" s="16"/>
      <c r="X31" s="24"/>
    </row>
    <row r="32" spans="2:24" ht="22.5" customHeight="1" thickBot="1">
      <c r="B32" s="19">
        <f t="shared" si="0"/>
        <v>27</v>
      </c>
      <c r="C32" s="28"/>
      <c r="D32" s="28"/>
      <c r="E32" s="28"/>
      <c r="F32" s="29"/>
      <c r="G32" s="30"/>
      <c r="H32" s="19"/>
      <c r="I32" s="20"/>
      <c r="J32" s="21"/>
      <c r="K32" s="19"/>
      <c r="L32" s="20"/>
      <c r="M32" s="21"/>
      <c r="N32" s="19"/>
      <c r="O32" s="20"/>
      <c r="P32" s="21"/>
      <c r="Q32" s="19"/>
      <c r="R32" s="20"/>
      <c r="S32" s="21"/>
      <c r="T32" s="19"/>
      <c r="U32" s="20"/>
      <c r="V32" s="20"/>
      <c r="W32" s="21"/>
      <c r="X32" s="25"/>
    </row>
  </sheetData>
  <sheetProtection/>
  <mergeCells count="13">
    <mergeCell ref="H2:J3"/>
    <mergeCell ref="K2:M3"/>
    <mergeCell ref="N2:P3"/>
    <mergeCell ref="Q2:S3"/>
    <mergeCell ref="T2:W3"/>
    <mergeCell ref="X2:X4"/>
    <mergeCell ref="B1:X1"/>
    <mergeCell ref="B2:B4"/>
    <mergeCell ref="E2:E4"/>
    <mergeCell ref="C2:C4"/>
    <mergeCell ref="D2:D4"/>
    <mergeCell ref="F2:F4"/>
    <mergeCell ref="G2:G4"/>
  </mergeCells>
  <printOptions horizontalCentered="1" verticalCentered="1"/>
  <pageMargins left="0.31496062992125984" right="0.31496062992125984" top="0.44" bottom="0.15748031496062992" header="0.23" footer="0.11811023622047245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G66"/>
  <sheetViews>
    <sheetView view="pageBreakPreview" zoomScale="90" zoomScaleSheetLayoutView="90" zoomScalePageLayoutView="0" workbookViewId="0" topLeftCell="A6">
      <selection activeCell="B31" sqref="B31:O31"/>
    </sheetView>
  </sheetViews>
  <sheetFormatPr defaultColWidth="11.421875" defaultRowHeight="15"/>
  <cols>
    <col min="1" max="1" width="2.140625" style="70" customWidth="1"/>
    <col min="2" max="12" width="4.28125" style="70" customWidth="1"/>
    <col min="13" max="14" width="5.7109375" style="70" customWidth="1"/>
    <col min="15" max="15" width="5.421875" style="70" customWidth="1"/>
    <col min="16" max="17" width="4.28125" style="70" customWidth="1"/>
    <col min="18" max="18" width="1.1484375" style="70" customWidth="1"/>
    <col min="19" max="19" width="4.28125" style="70" customWidth="1"/>
    <col min="20" max="20" width="1.57421875" style="70" customWidth="1"/>
    <col min="21" max="21" width="10.57421875" style="70" customWidth="1"/>
    <col min="22" max="22" width="1.7109375" style="70" customWidth="1"/>
    <col min="23" max="23" width="19.57421875" style="70" customWidth="1"/>
    <col min="24" max="24" width="11.28125" style="69" hidden="1" customWidth="1"/>
    <col min="25" max="26" width="11.28125" style="70" hidden="1" customWidth="1"/>
    <col min="27" max="27" width="3.140625" style="70" customWidth="1"/>
    <col min="28" max="29" width="4.7109375" style="70" customWidth="1"/>
    <col min="30" max="30" width="4.57421875" style="70" customWidth="1"/>
    <col min="31" max="31" width="10.57421875" style="70" customWidth="1"/>
    <col min="32" max="41" width="4.7109375" style="70" customWidth="1"/>
    <col min="42" max="52" width="4.00390625" style="70" customWidth="1"/>
    <col min="53" max="54" width="5.8515625" style="70" customWidth="1"/>
    <col min="55" max="56" width="4.00390625" style="70" customWidth="1"/>
    <col min="57" max="62" width="4.28125" style="70" hidden="1" customWidth="1"/>
    <col min="63" max="63" width="4.28125" style="70" customWidth="1"/>
    <col min="64" max="64" width="31.57421875" style="70" customWidth="1"/>
    <col min="65" max="66" width="29.7109375" style="70" customWidth="1"/>
    <col min="67" max="67" width="19.28125" style="70" customWidth="1"/>
    <col min="68" max="68" width="28.7109375" style="70" customWidth="1"/>
    <col min="69" max="72" width="15.421875" style="70" customWidth="1"/>
    <col min="73" max="73" width="20.140625" style="70" customWidth="1"/>
    <col min="74" max="75" width="15.421875" style="70" customWidth="1"/>
    <col min="76" max="76" width="20.57421875" style="70" customWidth="1"/>
    <col min="77" max="80" width="15.421875" style="70" customWidth="1"/>
    <col min="81" max="84" width="18.7109375" style="70" customWidth="1"/>
    <col min="85" max="85" width="29.140625" style="70" customWidth="1"/>
    <col min="86" max="86" width="3.28125" style="70" customWidth="1"/>
    <col min="87" max="16384" width="11.421875" style="70" customWidth="1"/>
  </cols>
  <sheetData>
    <row r="2" spans="2:22" ht="15">
      <c r="B2" s="190" t="s">
        <v>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71"/>
    </row>
    <row r="3" spans="2:22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2:23" ht="86.25" customHeigh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6" ht="14.25">
      <c r="B6" s="70" t="s">
        <v>46</v>
      </c>
    </row>
    <row r="7" spans="31:32" ht="14.25">
      <c r="AE7" s="221"/>
      <c r="AF7" s="221"/>
    </row>
    <row r="8" spans="2:32" ht="15.75">
      <c r="B8" s="192" t="s">
        <v>28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AE8" s="221"/>
      <c r="AF8" s="221"/>
    </row>
    <row r="9" spans="31:32" ht="6" customHeight="1">
      <c r="AE9" s="72"/>
      <c r="AF9" s="72"/>
    </row>
    <row r="10" spans="2:32" ht="14.25">
      <c r="B10" s="214" t="s">
        <v>41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AE10" s="221"/>
      <c r="AF10" s="221"/>
    </row>
    <row r="11" spans="31:32" ht="5.25" customHeight="1">
      <c r="AE11" s="72"/>
      <c r="AF11" s="72"/>
    </row>
    <row r="12" spans="2:32" ht="26.25" customHeight="1">
      <c r="B12" s="222" t="s">
        <v>29</v>
      </c>
      <c r="C12" s="222"/>
      <c r="D12" s="222"/>
      <c r="E12" s="222"/>
      <c r="F12" s="222"/>
      <c r="G12" s="222"/>
      <c r="H12" s="222"/>
      <c r="I12" s="222"/>
      <c r="J12" s="222" t="s">
        <v>25</v>
      </c>
      <c r="K12" s="222"/>
      <c r="L12" s="222"/>
      <c r="M12" s="222"/>
      <c r="N12" s="222"/>
      <c r="O12" s="218"/>
      <c r="P12" s="218" t="s">
        <v>30</v>
      </c>
      <c r="Q12" s="219"/>
      <c r="R12" s="219"/>
      <c r="S12" s="219"/>
      <c r="T12" s="219"/>
      <c r="U12" s="219"/>
      <c r="V12" s="219"/>
      <c r="W12" s="220"/>
      <c r="AE12" s="221"/>
      <c r="AF12" s="221"/>
    </row>
    <row r="13" ht="4.5" customHeight="1"/>
    <row r="14" spans="2:23" ht="14.25">
      <c r="B14" s="222" t="s">
        <v>42</v>
      </c>
      <c r="C14" s="222"/>
      <c r="D14" s="222"/>
      <c r="E14" s="222"/>
      <c r="F14" s="222"/>
      <c r="G14" s="222"/>
      <c r="H14" s="222"/>
      <c r="I14" s="222"/>
      <c r="J14" s="222" t="s">
        <v>43</v>
      </c>
      <c r="K14" s="222"/>
      <c r="L14" s="222"/>
      <c r="M14" s="222">
        <v>40978</v>
      </c>
      <c r="N14" s="222"/>
      <c r="O14" s="218"/>
      <c r="P14" s="223">
        <v>40978</v>
      </c>
      <c r="Q14" s="224"/>
      <c r="R14" s="224"/>
      <c r="S14" s="224"/>
      <c r="T14" s="224"/>
      <c r="U14" s="224"/>
      <c r="V14" s="224"/>
      <c r="W14" s="225"/>
    </row>
    <row r="15" ht="5.25" customHeight="1"/>
    <row r="16" spans="2:23" ht="15.75">
      <c r="B16" s="192" t="s">
        <v>6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4"/>
    </row>
    <row r="17" spans="2:22" ht="6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2:23" ht="14.25">
      <c r="B18" s="214" t="s">
        <v>22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</row>
    <row r="19" ht="5.25" customHeight="1"/>
    <row r="20" spans="2:23" ht="15.75">
      <c r="B20" s="192" t="s">
        <v>7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4"/>
    </row>
    <row r="22" spans="2:55" ht="45.75" customHeight="1">
      <c r="B22" s="217" t="s">
        <v>122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AC22" s="190" t="s">
        <v>50</v>
      </c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</row>
    <row r="23" spans="2:79" ht="14.25"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76"/>
      <c r="AC23" s="70" t="s">
        <v>51</v>
      </c>
      <c r="AD23" s="70" t="s">
        <v>41</v>
      </c>
      <c r="BL23" s="70" t="s">
        <v>51</v>
      </c>
      <c r="BM23" s="70" t="s">
        <v>41</v>
      </c>
      <c r="BQ23" s="70" t="s">
        <v>51</v>
      </c>
      <c r="BR23" s="70" t="s">
        <v>41</v>
      </c>
      <c r="BZ23" s="70" t="s">
        <v>51</v>
      </c>
      <c r="CA23" s="70" t="s">
        <v>41</v>
      </c>
    </row>
    <row r="24" spans="17:85" ht="30.75" customHeight="1">
      <c r="Q24" s="77" t="s">
        <v>8</v>
      </c>
      <c r="R24" s="78"/>
      <c r="S24" s="77" t="s">
        <v>9</v>
      </c>
      <c r="T24" s="78"/>
      <c r="U24" s="7" t="s">
        <v>45</v>
      </c>
      <c r="V24" s="79"/>
      <c r="W24" s="77" t="s">
        <v>11</v>
      </c>
      <c r="AC24" s="204" t="s">
        <v>0</v>
      </c>
      <c r="AD24" s="204"/>
      <c r="AE24" s="204"/>
      <c r="AF24" s="204" t="s">
        <v>1</v>
      </c>
      <c r="AG24" s="204"/>
      <c r="AH24" s="204"/>
      <c r="AI24" s="204"/>
      <c r="AJ24" s="202" t="s">
        <v>33</v>
      </c>
      <c r="AK24" s="202"/>
      <c r="AL24" s="202"/>
      <c r="AM24" s="202"/>
      <c r="AN24" s="202" t="s">
        <v>2</v>
      </c>
      <c r="AO24" s="202"/>
      <c r="AP24" s="202"/>
      <c r="AQ24" s="202"/>
      <c r="AR24" s="202" t="s">
        <v>3</v>
      </c>
      <c r="AS24" s="202"/>
      <c r="AT24" s="202"/>
      <c r="AU24" s="202"/>
      <c r="AV24" s="205" t="s">
        <v>19</v>
      </c>
      <c r="AW24" s="206"/>
      <c r="AX24" s="206"/>
      <c r="AY24" s="207"/>
      <c r="AZ24" s="205" t="s">
        <v>20</v>
      </c>
      <c r="BA24" s="206"/>
      <c r="BB24" s="206"/>
      <c r="BC24" s="207"/>
      <c r="BL24" s="202" t="s">
        <v>28</v>
      </c>
      <c r="BM24" s="202" t="s">
        <v>29</v>
      </c>
      <c r="BN24" s="202" t="s">
        <v>25</v>
      </c>
      <c r="BO24" s="202" t="s">
        <v>30</v>
      </c>
      <c r="BP24" s="202" t="s">
        <v>6</v>
      </c>
      <c r="BQ24" s="204" t="s">
        <v>1</v>
      </c>
      <c r="BR24" s="204"/>
      <c r="BS24" s="204"/>
      <c r="BT24" s="202" t="s">
        <v>33</v>
      </c>
      <c r="BU24" s="202"/>
      <c r="BV24" s="202"/>
      <c r="BW24" s="202" t="s">
        <v>18</v>
      </c>
      <c r="BX24" s="202"/>
      <c r="BY24" s="202"/>
      <c r="BZ24" s="202" t="s">
        <v>3</v>
      </c>
      <c r="CA24" s="202"/>
      <c r="CB24" s="202"/>
      <c r="CC24" s="202" t="s">
        <v>19</v>
      </c>
      <c r="CD24" s="202"/>
      <c r="CE24" s="202"/>
      <c r="CF24" s="202"/>
      <c r="CG24" s="202" t="s">
        <v>20</v>
      </c>
    </row>
    <row r="25" spans="2:85" ht="6.75" customHeight="1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76"/>
      <c r="AC25" s="204"/>
      <c r="AD25" s="204"/>
      <c r="AE25" s="204"/>
      <c r="AF25" s="204"/>
      <c r="AG25" s="204"/>
      <c r="AH25" s="204"/>
      <c r="AI25" s="204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8"/>
      <c r="AW25" s="209"/>
      <c r="AX25" s="209"/>
      <c r="AY25" s="210"/>
      <c r="AZ25" s="208"/>
      <c r="BA25" s="209"/>
      <c r="BB25" s="209"/>
      <c r="BC25" s="210"/>
      <c r="BL25" s="202"/>
      <c r="BM25" s="202"/>
      <c r="BN25" s="202"/>
      <c r="BO25" s="202"/>
      <c r="BP25" s="202"/>
      <c r="BQ25" s="204"/>
      <c r="BR25" s="204"/>
      <c r="BS25" s="204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</row>
    <row r="26" spans="2:85" ht="43.5" customHeight="1">
      <c r="B26" s="125" t="s">
        <v>131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07"/>
      <c r="Q26" s="113" t="s">
        <v>10</v>
      </c>
      <c r="R26" s="108"/>
      <c r="S26" s="113"/>
      <c r="T26" s="108"/>
      <c r="U26" s="54"/>
      <c r="V26" s="109"/>
      <c r="W26" s="84"/>
      <c r="X26" s="85" t="s">
        <v>23</v>
      </c>
      <c r="Y26" s="86"/>
      <c r="Z26" s="86"/>
      <c r="AA26" s="86"/>
      <c r="AC26" s="204" t="s">
        <v>4</v>
      </c>
      <c r="AD26" s="204"/>
      <c r="AE26" s="204"/>
      <c r="AF26" s="204">
        <v>40</v>
      </c>
      <c r="AG26" s="204"/>
      <c r="AH26" s="204"/>
      <c r="AI26" s="204"/>
      <c r="AJ26" s="204">
        <v>20</v>
      </c>
      <c r="AK26" s="204"/>
      <c r="AL26" s="204"/>
      <c r="AM26" s="204"/>
      <c r="AN26" s="204">
        <v>20</v>
      </c>
      <c r="AO26" s="204"/>
      <c r="AP26" s="204"/>
      <c r="AQ26" s="204"/>
      <c r="AR26" s="204">
        <v>20</v>
      </c>
      <c r="AS26" s="204"/>
      <c r="AT26" s="204"/>
      <c r="AU26" s="204"/>
      <c r="AV26" s="211"/>
      <c r="AW26" s="212"/>
      <c r="AX26" s="212"/>
      <c r="AY26" s="213"/>
      <c r="AZ26" s="211"/>
      <c r="BA26" s="212"/>
      <c r="BB26" s="212"/>
      <c r="BC26" s="213"/>
      <c r="BD26" s="86"/>
      <c r="BF26" s="70" t="s">
        <v>10</v>
      </c>
      <c r="BL26" s="202"/>
      <c r="BM26" s="202"/>
      <c r="BN26" s="202"/>
      <c r="BO26" s="202"/>
      <c r="BP26" s="202"/>
      <c r="BQ26" s="87" t="s">
        <v>5</v>
      </c>
      <c r="BR26" s="87" t="s">
        <v>31</v>
      </c>
      <c r="BS26" s="87" t="s">
        <v>32</v>
      </c>
      <c r="BT26" s="87" t="s">
        <v>5</v>
      </c>
      <c r="BU26" s="87" t="s">
        <v>31</v>
      </c>
      <c r="BV26" s="87" t="s">
        <v>32</v>
      </c>
      <c r="BW26" s="87" t="s">
        <v>5</v>
      </c>
      <c r="BX26" s="87" t="s">
        <v>31</v>
      </c>
      <c r="BY26" s="87" t="s">
        <v>32</v>
      </c>
      <c r="BZ26" s="87" t="s">
        <v>5</v>
      </c>
      <c r="CA26" s="87" t="s">
        <v>31</v>
      </c>
      <c r="CB26" s="87" t="s">
        <v>32</v>
      </c>
      <c r="CC26" s="87" t="s">
        <v>5</v>
      </c>
      <c r="CD26" s="87" t="s">
        <v>31</v>
      </c>
      <c r="CE26" s="87" t="s">
        <v>32</v>
      </c>
      <c r="CF26" s="87" t="s">
        <v>40</v>
      </c>
      <c r="CG26" s="202"/>
    </row>
    <row r="27" spans="2:85" ht="29.25" customHeight="1">
      <c r="B27" s="125" t="s">
        <v>126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Q27" s="104"/>
      <c r="R27" s="81"/>
      <c r="S27" s="104" t="s">
        <v>10</v>
      </c>
      <c r="T27" s="82"/>
      <c r="U27" s="98" t="s">
        <v>23</v>
      </c>
      <c r="V27" s="83"/>
      <c r="W27" s="105"/>
      <c r="X27" s="85" t="s">
        <v>23</v>
      </c>
      <c r="Y27" s="86"/>
      <c r="Z27" s="86"/>
      <c r="AA27" s="86"/>
      <c r="AC27" s="200">
        <v>1</v>
      </c>
      <c r="AD27" s="201" t="s">
        <v>5</v>
      </c>
      <c r="AE27" s="201"/>
      <c r="AF27" s="198" t="s">
        <v>23</v>
      </c>
      <c r="AG27" s="198"/>
      <c r="AH27" s="198"/>
      <c r="AI27" s="198"/>
      <c r="AJ27" s="198">
        <v>20</v>
      </c>
      <c r="AK27" s="198"/>
      <c r="AL27" s="198"/>
      <c r="AM27" s="198"/>
      <c r="AN27" s="198">
        <v>20</v>
      </c>
      <c r="AO27" s="198"/>
      <c r="AP27" s="198"/>
      <c r="AQ27" s="198"/>
      <c r="AR27" s="198" t="s">
        <v>23</v>
      </c>
      <c r="AS27" s="198"/>
      <c r="AT27" s="198"/>
      <c r="AU27" s="198"/>
      <c r="AV27" s="198">
        <v>40</v>
      </c>
      <c r="AW27" s="198"/>
      <c r="AX27" s="198"/>
      <c r="AY27" s="198"/>
      <c r="AZ27" s="198" t="s">
        <v>23</v>
      </c>
      <c r="BA27" s="198"/>
      <c r="BB27" s="198"/>
      <c r="BC27" s="198"/>
      <c r="BD27" s="199">
        <v>1</v>
      </c>
      <c r="BF27" s="70" t="s">
        <v>12</v>
      </c>
      <c r="BL27" s="80" t="s">
        <v>41</v>
      </c>
      <c r="BM27" s="80" t="s">
        <v>42</v>
      </c>
      <c r="BN27" s="80" t="s">
        <v>43</v>
      </c>
      <c r="BO27" s="89">
        <v>40978</v>
      </c>
      <c r="BP27" s="80" t="s">
        <v>22</v>
      </c>
      <c r="BQ27" s="80" t="s">
        <v>23</v>
      </c>
      <c r="BR27" s="80">
        <v>40</v>
      </c>
      <c r="BS27" s="80" t="s">
        <v>23</v>
      </c>
      <c r="BT27" s="80">
        <v>20</v>
      </c>
      <c r="BU27" s="80" t="s">
        <v>23</v>
      </c>
      <c r="BV27" s="80" t="s">
        <v>23</v>
      </c>
      <c r="BW27" s="80">
        <v>20</v>
      </c>
      <c r="BX27" s="80" t="s">
        <v>23</v>
      </c>
      <c r="BY27" s="80" t="s">
        <v>23</v>
      </c>
      <c r="BZ27" s="80" t="s">
        <v>23</v>
      </c>
      <c r="CA27" s="80">
        <v>20</v>
      </c>
      <c r="CB27" s="80" t="s">
        <v>23</v>
      </c>
      <c r="CC27" s="80">
        <v>40</v>
      </c>
      <c r="CD27" s="80">
        <v>60</v>
      </c>
      <c r="CE27" s="80">
        <v>0</v>
      </c>
      <c r="CF27" s="80">
        <v>60</v>
      </c>
      <c r="CG27" s="90" t="s">
        <v>31</v>
      </c>
    </row>
    <row r="28" spans="2:56" ht="41.25" customHeight="1">
      <c r="B28" s="125" t="s">
        <v>127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Q28" s="80"/>
      <c r="R28" s="81"/>
      <c r="S28" s="80" t="s">
        <v>10</v>
      </c>
      <c r="T28" s="82"/>
      <c r="U28" s="54" t="s">
        <v>23</v>
      </c>
      <c r="V28" s="83"/>
      <c r="W28" s="84"/>
      <c r="X28" s="85" t="s">
        <v>23</v>
      </c>
      <c r="Y28" s="86"/>
      <c r="Z28" s="86"/>
      <c r="AA28" s="86"/>
      <c r="AC28" s="200"/>
      <c r="AD28" s="201"/>
      <c r="AE28" s="201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</row>
    <row r="29" spans="2:56" ht="48.75" customHeight="1"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Q29" s="80"/>
      <c r="R29" s="81"/>
      <c r="S29" s="80" t="s">
        <v>10</v>
      </c>
      <c r="T29" s="82"/>
      <c r="U29" s="54" t="s">
        <v>23</v>
      </c>
      <c r="V29" s="83"/>
      <c r="W29" s="84"/>
      <c r="X29" s="85" t="s">
        <v>23</v>
      </c>
      <c r="Y29" s="86"/>
      <c r="Z29" s="86"/>
      <c r="AA29" s="86"/>
      <c r="AC29" s="200">
        <v>2</v>
      </c>
      <c r="AD29" s="201" t="s">
        <v>31</v>
      </c>
      <c r="AE29" s="201"/>
      <c r="AF29" s="198">
        <v>40</v>
      </c>
      <c r="AG29" s="198"/>
      <c r="AH29" s="198"/>
      <c r="AI29" s="198"/>
      <c r="AJ29" s="198" t="s">
        <v>23</v>
      </c>
      <c r="AK29" s="198"/>
      <c r="AL29" s="198"/>
      <c r="AM29" s="198"/>
      <c r="AN29" s="198" t="s">
        <v>23</v>
      </c>
      <c r="AO29" s="198"/>
      <c r="AP29" s="198"/>
      <c r="AQ29" s="198"/>
      <c r="AR29" s="198">
        <v>20</v>
      </c>
      <c r="AS29" s="198"/>
      <c r="AT29" s="198"/>
      <c r="AU29" s="198"/>
      <c r="AV29" s="198">
        <v>60</v>
      </c>
      <c r="AW29" s="198"/>
      <c r="AX29" s="198"/>
      <c r="AY29" s="198"/>
      <c r="AZ29" s="198" t="s">
        <v>31</v>
      </c>
      <c r="BA29" s="198"/>
      <c r="BB29" s="198"/>
      <c r="BC29" s="198"/>
      <c r="BD29" s="199">
        <v>2</v>
      </c>
    </row>
    <row r="30" spans="2:56" ht="64.5" customHeight="1">
      <c r="B30" s="125" t="s">
        <v>129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Q30" s="80" t="s">
        <v>44</v>
      </c>
      <c r="R30" s="81"/>
      <c r="S30" s="80"/>
      <c r="T30" s="82"/>
      <c r="U30" s="54" t="s">
        <v>23</v>
      </c>
      <c r="V30" s="83"/>
      <c r="W30" s="84" t="s">
        <v>43</v>
      </c>
      <c r="X30" s="85">
        <v>2</v>
      </c>
      <c r="Y30" s="86"/>
      <c r="Z30" s="86"/>
      <c r="AA30" s="86"/>
      <c r="AC30" s="200"/>
      <c r="AD30" s="201"/>
      <c r="AE30" s="201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</row>
    <row r="31" spans="2:56" ht="49.5" customHeight="1">
      <c r="B31" s="125" t="s">
        <v>130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113"/>
      <c r="R31" s="81"/>
      <c r="S31" s="80"/>
      <c r="T31" s="82"/>
      <c r="U31" s="54" t="s">
        <v>23</v>
      </c>
      <c r="V31" s="83"/>
      <c r="W31" s="84"/>
      <c r="X31" s="85" t="s">
        <v>23</v>
      </c>
      <c r="Y31" s="86"/>
      <c r="Z31" s="86"/>
      <c r="AA31" s="86"/>
      <c r="AB31" s="86"/>
      <c r="AC31" s="200">
        <v>3</v>
      </c>
      <c r="AD31" s="201" t="s">
        <v>32</v>
      </c>
      <c r="AE31" s="201"/>
      <c r="AF31" s="198" t="s">
        <v>23</v>
      </c>
      <c r="AG31" s="198"/>
      <c r="AH31" s="198"/>
      <c r="AI31" s="198"/>
      <c r="AJ31" s="198" t="s">
        <v>23</v>
      </c>
      <c r="AK31" s="198"/>
      <c r="AL31" s="198"/>
      <c r="AM31" s="198"/>
      <c r="AN31" s="198" t="s">
        <v>23</v>
      </c>
      <c r="AO31" s="198"/>
      <c r="AP31" s="198"/>
      <c r="AQ31" s="198"/>
      <c r="AR31" s="198" t="s">
        <v>23</v>
      </c>
      <c r="AS31" s="198"/>
      <c r="AT31" s="198"/>
      <c r="AU31" s="198"/>
      <c r="AV31" s="198">
        <v>0</v>
      </c>
      <c r="AW31" s="198"/>
      <c r="AX31" s="198"/>
      <c r="AY31" s="198"/>
      <c r="AZ31" s="198" t="s">
        <v>23</v>
      </c>
      <c r="BA31" s="198"/>
      <c r="BB31" s="198"/>
      <c r="BC31" s="198"/>
      <c r="BD31" s="199">
        <v>3</v>
      </c>
    </row>
    <row r="32" spans="29:56" ht="27" customHeight="1">
      <c r="AC32" s="200"/>
      <c r="AD32" s="201"/>
      <c r="AE32" s="201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</row>
    <row r="33" spans="2:56" ht="27" customHeight="1">
      <c r="B33" s="115" t="s">
        <v>125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AC33" s="106"/>
      <c r="AD33" s="83"/>
      <c r="AE33" s="83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</row>
    <row r="34" spans="29:56" ht="27" customHeight="1">
      <c r="AC34" s="106"/>
      <c r="AD34" s="83"/>
      <c r="AE34" s="83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</row>
    <row r="35" spans="2:31" ht="15.75">
      <c r="B35" s="192" t="s">
        <v>34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4"/>
      <c r="AD35" s="91"/>
      <c r="AE35" s="91"/>
    </row>
    <row r="37" spans="2:23" ht="43.5" customHeight="1">
      <c r="B37" s="127" t="s">
        <v>119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9" spans="17:23" ht="23.25" customHeight="1">
      <c r="Q39" s="77" t="s">
        <v>8</v>
      </c>
      <c r="R39" s="78"/>
      <c r="S39" s="77" t="s">
        <v>9</v>
      </c>
      <c r="T39" s="78"/>
      <c r="U39" s="7" t="s">
        <v>45</v>
      </c>
      <c r="V39" s="79"/>
      <c r="W39" s="77" t="s">
        <v>11</v>
      </c>
    </row>
    <row r="40" spans="17:23" ht="15">
      <c r="Q40" s="79"/>
      <c r="R40" s="79"/>
      <c r="S40" s="79"/>
      <c r="T40" s="79"/>
      <c r="U40" s="79"/>
      <c r="V40" s="79"/>
      <c r="W40" s="79"/>
    </row>
    <row r="41" spans="2:24" ht="27" customHeight="1">
      <c r="B41" s="195" t="s">
        <v>35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7"/>
      <c r="Q41" s="80" t="s">
        <v>10</v>
      </c>
      <c r="R41" s="81"/>
      <c r="S41" s="80"/>
      <c r="T41" s="82"/>
      <c r="U41" s="84" t="s">
        <v>23</v>
      </c>
      <c r="V41" s="83"/>
      <c r="W41" s="92">
        <v>14000</v>
      </c>
      <c r="X41" s="85">
        <v>1</v>
      </c>
    </row>
    <row r="42" spans="2:24" ht="27" customHeight="1">
      <c r="B42" s="191" t="s">
        <v>36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Q42" s="80"/>
      <c r="R42" s="81"/>
      <c r="S42" s="80"/>
      <c r="T42" s="82"/>
      <c r="U42" s="84" t="s">
        <v>23</v>
      </c>
      <c r="V42" s="83"/>
      <c r="W42" s="92"/>
      <c r="X42" s="85" t="s">
        <v>23</v>
      </c>
    </row>
    <row r="43" spans="2:24" ht="27" customHeight="1">
      <c r="B43" s="191" t="s">
        <v>37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Q43" s="80"/>
      <c r="R43" s="81"/>
      <c r="S43" s="80"/>
      <c r="T43" s="82"/>
      <c r="U43" s="84" t="s">
        <v>23</v>
      </c>
      <c r="V43" s="83"/>
      <c r="W43" s="92"/>
      <c r="X43" s="85" t="s">
        <v>23</v>
      </c>
    </row>
    <row r="45" spans="2:23" ht="15.75">
      <c r="B45" s="192" t="s">
        <v>38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4"/>
    </row>
    <row r="47" spans="2:23" ht="38.25" customHeight="1">
      <c r="B47" s="153" t="s">
        <v>123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9" spans="17:23" ht="21.75" customHeight="1">
      <c r="Q49" s="77" t="s">
        <v>8</v>
      </c>
      <c r="R49" s="78"/>
      <c r="S49" s="77" t="s">
        <v>9</v>
      </c>
      <c r="T49" s="78"/>
      <c r="U49" s="7" t="s">
        <v>45</v>
      </c>
      <c r="V49" s="79"/>
      <c r="W49" s="77" t="s">
        <v>11</v>
      </c>
    </row>
    <row r="50" spans="17:23" ht="15">
      <c r="Q50" s="79"/>
      <c r="R50" s="79"/>
      <c r="S50" s="79"/>
      <c r="T50" s="79"/>
      <c r="U50" s="79"/>
      <c r="V50" s="79"/>
      <c r="W50" s="79"/>
    </row>
    <row r="51" spans="2:24" ht="23.25" customHeight="1">
      <c r="B51" s="195" t="s">
        <v>13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Q51" s="80" t="s">
        <v>10</v>
      </c>
      <c r="R51" s="81"/>
      <c r="S51" s="80"/>
      <c r="T51" s="82"/>
      <c r="U51" s="84" t="s">
        <v>23</v>
      </c>
      <c r="V51" s="83"/>
      <c r="W51" s="84" t="s">
        <v>48</v>
      </c>
      <c r="X51" s="85">
        <v>1</v>
      </c>
    </row>
    <row r="52" spans="2:24" ht="23.25" customHeight="1">
      <c r="B52" s="195" t="s">
        <v>14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Q52" s="80"/>
      <c r="R52" s="81"/>
      <c r="S52" s="80"/>
      <c r="T52" s="82"/>
      <c r="U52" s="84" t="s">
        <v>23</v>
      </c>
      <c r="V52" s="83"/>
      <c r="W52" s="84"/>
      <c r="X52" s="85" t="s">
        <v>23</v>
      </c>
    </row>
    <row r="53" spans="2:24" ht="23.25" customHeight="1">
      <c r="B53" s="191" t="s">
        <v>16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Q53" s="80"/>
      <c r="R53" s="81"/>
      <c r="S53" s="80"/>
      <c r="T53" s="82"/>
      <c r="U53" s="84" t="s">
        <v>23</v>
      </c>
      <c r="V53" s="83"/>
      <c r="W53" s="84"/>
      <c r="X53" s="85" t="s">
        <v>23</v>
      </c>
    </row>
    <row r="54" spans="2:24" ht="23.25" customHeight="1">
      <c r="B54" s="191" t="s">
        <v>15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Q54" s="80"/>
      <c r="R54" s="81"/>
      <c r="S54" s="80"/>
      <c r="T54" s="82"/>
      <c r="U54" s="84" t="s">
        <v>23</v>
      </c>
      <c r="V54" s="83"/>
      <c r="W54" s="84"/>
      <c r="X54" s="85" t="s">
        <v>23</v>
      </c>
    </row>
    <row r="56" spans="2:23" ht="15.75">
      <c r="B56" s="192" t="s">
        <v>17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4"/>
    </row>
    <row r="57" spans="2:23" ht="15.75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</row>
    <row r="58" spans="2:23" ht="36.75" customHeight="1">
      <c r="B58" s="188" t="s">
        <v>116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60" spans="2:23" ht="36.75" customHeight="1">
      <c r="B60" s="153" t="s">
        <v>120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2" spans="17:23" ht="26.25" customHeight="1">
      <c r="Q62" s="77" t="s">
        <v>8</v>
      </c>
      <c r="R62" s="78"/>
      <c r="S62" s="77" t="s">
        <v>9</v>
      </c>
      <c r="T62" s="78"/>
      <c r="U62" s="7" t="s">
        <v>45</v>
      </c>
      <c r="V62" s="79"/>
      <c r="W62" s="77" t="s">
        <v>11</v>
      </c>
    </row>
    <row r="63" spans="17:22" ht="15">
      <c r="Q63" s="79"/>
      <c r="R63" s="79"/>
      <c r="S63" s="79"/>
      <c r="T63" s="79"/>
      <c r="U63" s="79"/>
      <c r="V63" s="79"/>
    </row>
    <row r="64" spans="2:24" ht="45" customHeight="1">
      <c r="B64" s="195" t="s">
        <v>39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7"/>
      <c r="Q64" s="80"/>
      <c r="R64" s="81"/>
      <c r="S64" s="80" t="s">
        <v>10</v>
      </c>
      <c r="T64" s="82"/>
      <c r="U64" s="84" t="s">
        <v>23</v>
      </c>
      <c r="V64" s="83"/>
      <c r="W64" s="84" t="s">
        <v>23</v>
      </c>
      <c r="X64" s="85" t="s">
        <v>23</v>
      </c>
    </row>
    <row r="65" spans="2:24" ht="45" customHeight="1">
      <c r="B65" s="191" t="s">
        <v>118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Q65" s="80" t="s">
        <v>10</v>
      </c>
      <c r="R65" s="81"/>
      <c r="S65" s="80"/>
      <c r="T65" s="82"/>
      <c r="U65" s="84" t="s">
        <v>23</v>
      </c>
      <c r="V65" s="83"/>
      <c r="W65" s="84" t="s">
        <v>49</v>
      </c>
      <c r="X65" s="85">
        <v>2</v>
      </c>
    </row>
    <row r="66" spans="2:24" ht="45" customHeight="1">
      <c r="B66" s="126" t="s">
        <v>124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Q66" s="80"/>
      <c r="R66" s="81"/>
      <c r="S66" s="80"/>
      <c r="T66" s="82"/>
      <c r="U66" s="84" t="s">
        <v>23</v>
      </c>
      <c r="V66" s="83"/>
      <c r="W66" s="84" t="s">
        <v>23</v>
      </c>
      <c r="X66" s="85" t="s">
        <v>23</v>
      </c>
    </row>
  </sheetData>
  <sheetProtection/>
  <mergeCells count="95">
    <mergeCell ref="B60:W60"/>
    <mergeCell ref="B2:U2"/>
    <mergeCell ref="AE7:AF7"/>
    <mergeCell ref="B8:W8"/>
    <mergeCell ref="AE8:AF8"/>
    <mergeCell ref="B10:W10"/>
    <mergeCell ref="AE10:AF10"/>
    <mergeCell ref="B4:W4"/>
    <mergeCell ref="B12:I12"/>
    <mergeCell ref="J12:O12"/>
    <mergeCell ref="P12:W12"/>
    <mergeCell ref="AE12:AF12"/>
    <mergeCell ref="B14:I14"/>
    <mergeCell ref="J14:O14"/>
    <mergeCell ref="P14:W14"/>
    <mergeCell ref="B16:W16"/>
    <mergeCell ref="B18:W18"/>
    <mergeCell ref="B20:W20"/>
    <mergeCell ref="B23:U23"/>
    <mergeCell ref="AC24:AE25"/>
    <mergeCell ref="B22:W22"/>
    <mergeCell ref="AF24:AI25"/>
    <mergeCell ref="AJ24:AM25"/>
    <mergeCell ref="AN24:AQ25"/>
    <mergeCell ref="AR24:AU25"/>
    <mergeCell ref="AV24:AY26"/>
    <mergeCell ref="AZ24:BC26"/>
    <mergeCell ref="AN26:AQ26"/>
    <mergeCell ref="AR26:AU26"/>
    <mergeCell ref="BL24:BL26"/>
    <mergeCell ref="BM24:BM26"/>
    <mergeCell ref="BN24:BN26"/>
    <mergeCell ref="BO24:BO26"/>
    <mergeCell ref="BP24:BP26"/>
    <mergeCell ref="BQ24:BS25"/>
    <mergeCell ref="BT24:BV25"/>
    <mergeCell ref="BW24:BY25"/>
    <mergeCell ref="BZ24:CB25"/>
    <mergeCell ref="CC24:CF25"/>
    <mergeCell ref="CG24:CG26"/>
    <mergeCell ref="B25:U25"/>
    <mergeCell ref="B26:O26"/>
    <mergeCell ref="AC26:AE26"/>
    <mergeCell ref="AF26:AI26"/>
    <mergeCell ref="AJ26:AM26"/>
    <mergeCell ref="B27:O27"/>
    <mergeCell ref="AC27:AC28"/>
    <mergeCell ref="AD27:AE28"/>
    <mergeCell ref="AF27:AI28"/>
    <mergeCell ref="AJ27:AM28"/>
    <mergeCell ref="AN27:AQ28"/>
    <mergeCell ref="AR27:AU28"/>
    <mergeCell ref="AV27:AY28"/>
    <mergeCell ref="AZ27:BC28"/>
    <mergeCell ref="BD27:BD28"/>
    <mergeCell ref="B28:O28"/>
    <mergeCell ref="B29:O29"/>
    <mergeCell ref="AC29:AC30"/>
    <mergeCell ref="AD29:AE30"/>
    <mergeCell ref="AF29:AI30"/>
    <mergeCell ref="AJ29:AM30"/>
    <mergeCell ref="AN29:AQ30"/>
    <mergeCell ref="AR29:AU30"/>
    <mergeCell ref="AV29:AY30"/>
    <mergeCell ref="AZ29:BC30"/>
    <mergeCell ref="BD29:BD30"/>
    <mergeCell ref="B30:O30"/>
    <mergeCell ref="AV31:AY32"/>
    <mergeCell ref="AZ31:BC32"/>
    <mergeCell ref="BD31:BD32"/>
    <mergeCell ref="B35:W35"/>
    <mergeCell ref="B41:O41"/>
    <mergeCell ref="B31:O31"/>
    <mergeCell ref="AC31:AC32"/>
    <mergeCell ref="AD31:AE32"/>
    <mergeCell ref="AF31:AI32"/>
    <mergeCell ref="AJ31:AM32"/>
    <mergeCell ref="B43:O43"/>
    <mergeCell ref="B45:W45"/>
    <mergeCell ref="B51:O51"/>
    <mergeCell ref="B52:O52"/>
    <mergeCell ref="AR31:AU32"/>
    <mergeCell ref="AN31:AQ32"/>
    <mergeCell ref="B37:W37"/>
    <mergeCell ref="B47:W47"/>
    <mergeCell ref="B33:W33"/>
    <mergeCell ref="B58:W58"/>
    <mergeCell ref="B66:O66"/>
    <mergeCell ref="AC22:BC22"/>
    <mergeCell ref="B53:O53"/>
    <mergeCell ref="B54:O54"/>
    <mergeCell ref="B56:W56"/>
    <mergeCell ref="B64:O64"/>
    <mergeCell ref="B65:O65"/>
    <mergeCell ref="B42:O42"/>
  </mergeCells>
  <conditionalFormatting sqref="AN29 AN31 AR31 AR27 AV29 AV31 AZ29 AZ31 BD29 BD31 U24 U26:W31">
    <cfRule type="cellIs" priority="84" dxfId="226" operator="equal">
      <formula>$BF$27</formula>
    </cfRule>
  </conditionalFormatting>
  <conditionalFormatting sqref="AF27">
    <cfRule type="cellIs" priority="81" dxfId="226" operator="equal">
      <formula>$BF$27</formula>
    </cfRule>
  </conditionalFormatting>
  <conditionalFormatting sqref="AF29">
    <cfRule type="cellIs" priority="79" dxfId="226" operator="equal">
      <formula>$BF$27</formula>
    </cfRule>
  </conditionalFormatting>
  <conditionalFormatting sqref="AF31">
    <cfRule type="cellIs" priority="77" dxfId="226" operator="equal">
      <formula>$BF$27</formula>
    </cfRule>
  </conditionalFormatting>
  <conditionalFormatting sqref="U41:V41">
    <cfRule type="cellIs" priority="75" dxfId="226" operator="equal">
      <formula>$BF$27</formula>
    </cfRule>
  </conditionalFormatting>
  <conditionalFormatting sqref="U42:V42">
    <cfRule type="cellIs" priority="73" dxfId="226" operator="equal">
      <formula>$BF$27</formula>
    </cfRule>
  </conditionalFormatting>
  <conditionalFormatting sqref="U43:V43">
    <cfRule type="cellIs" priority="71" dxfId="226" operator="equal">
      <formula>$BF$27</formula>
    </cfRule>
  </conditionalFormatting>
  <conditionalFormatting sqref="AJ27">
    <cfRule type="cellIs" priority="69" dxfId="226" operator="equal">
      <formula>$BF$27</formula>
    </cfRule>
  </conditionalFormatting>
  <conditionalFormatting sqref="AJ29">
    <cfRule type="cellIs" priority="67" dxfId="226" operator="equal">
      <formula>$BF$27</formula>
    </cfRule>
  </conditionalFormatting>
  <conditionalFormatting sqref="AJ31">
    <cfRule type="cellIs" priority="60" dxfId="226" operator="equal">
      <formula>$BF$27</formula>
    </cfRule>
  </conditionalFormatting>
  <conditionalFormatting sqref="U51:V52">
    <cfRule type="cellIs" priority="57" dxfId="226" operator="equal">
      <formula>$BF$27</formula>
    </cfRule>
  </conditionalFormatting>
  <conditionalFormatting sqref="U53:V53">
    <cfRule type="cellIs" priority="55" dxfId="226" operator="equal">
      <formula>$BF$27</formula>
    </cfRule>
  </conditionalFormatting>
  <conditionalFormatting sqref="U54:V54">
    <cfRule type="cellIs" priority="53" dxfId="226" operator="equal">
      <formula>$BF$27</formula>
    </cfRule>
  </conditionalFormatting>
  <conditionalFormatting sqref="AN27">
    <cfRule type="cellIs" priority="50" dxfId="226" operator="equal">
      <formula>$BF$27</formula>
    </cfRule>
  </conditionalFormatting>
  <conditionalFormatting sqref="U64:V64">
    <cfRule type="cellIs" priority="48" dxfId="226" operator="equal">
      <formula>$BF$27</formula>
    </cfRule>
  </conditionalFormatting>
  <conditionalFormatting sqref="U65:V65">
    <cfRule type="cellIs" priority="46" dxfId="226" operator="equal">
      <formula>$BF$27</formula>
    </cfRule>
  </conditionalFormatting>
  <conditionalFormatting sqref="U66:V66">
    <cfRule type="cellIs" priority="44" dxfId="226" operator="equal">
      <formula>$BF$27</formula>
    </cfRule>
  </conditionalFormatting>
  <conditionalFormatting sqref="AR29">
    <cfRule type="cellIs" priority="42" dxfId="226" operator="equal">
      <formula>$BF$27</formula>
    </cfRule>
  </conditionalFormatting>
  <conditionalFormatting sqref="AV27">
    <cfRule type="cellIs" priority="41" dxfId="226" operator="equal">
      <formula>$BF$27</formula>
    </cfRule>
  </conditionalFormatting>
  <conditionalFormatting sqref="AZ27">
    <cfRule type="cellIs" priority="39" dxfId="226" operator="equal">
      <formula>$BF$27</formula>
    </cfRule>
  </conditionalFormatting>
  <conditionalFormatting sqref="BD27">
    <cfRule type="cellIs" priority="37" dxfId="226" operator="equal">
      <formula>$BF$27</formula>
    </cfRule>
  </conditionalFormatting>
  <conditionalFormatting sqref="W41">
    <cfRule type="cellIs" priority="31" dxfId="226" operator="equal">
      <formula>$BF$27</formula>
    </cfRule>
  </conditionalFormatting>
  <conditionalFormatting sqref="W42">
    <cfRule type="cellIs" priority="29" dxfId="226" operator="equal">
      <formula>$BF$27</formula>
    </cfRule>
  </conditionalFormatting>
  <conditionalFormatting sqref="W43">
    <cfRule type="cellIs" priority="27" dxfId="226" operator="equal">
      <formula>$BF$27</formula>
    </cfRule>
  </conditionalFormatting>
  <conditionalFormatting sqref="W51:W52">
    <cfRule type="cellIs" priority="24" dxfId="226" operator="equal">
      <formula>$BF$27</formula>
    </cfRule>
  </conditionalFormatting>
  <conditionalFormatting sqref="W53">
    <cfRule type="cellIs" priority="22" dxfId="226" operator="equal">
      <formula>$BF$27</formula>
    </cfRule>
  </conditionalFormatting>
  <conditionalFormatting sqref="W54">
    <cfRule type="cellIs" priority="21" dxfId="226" operator="equal">
      <formula>$BF$27</formula>
    </cfRule>
  </conditionalFormatting>
  <conditionalFormatting sqref="U39">
    <cfRule type="cellIs" priority="19" dxfId="226" operator="equal">
      <formula>$BF$27</formula>
    </cfRule>
  </conditionalFormatting>
  <conditionalFormatting sqref="U49">
    <cfRule type="cellIs" priority="17" dxfId="226" operator="equal">
      <formula>$BF$27</formula>
    </cfRule>
  </conditionalFormatting>
  <conditionalFormatting sqref="U62">
    <cfRule type="cellIs" priority="15" dxfId="226" operator="equal">
      <formula>$BF$27</formula>
    </cfRule>
  </conditionalFormatting>
  <conditionalFormatting sqref="W64">
    <cfRule type="cellIs" priority="13" dxfId="226" operator="equal">
      <formula>$BF$27</formula>
    </cfRule>
  </conditionalFormatting>
  <conditionalFormatting sqref="W65">
    <cfRule type="cellIs" priority="11" dxfId="226" operator="equal">
      <formula>$BF$27</formula>
    </cfRule>
  </conditionalFormatting>
  <conditionalFormatting sqref="W66">
    <cfRule type="cellIs" priority="9" dxfId="226" operator="equal">
      <formula>$BF$27</formula>
    </cfRule>
  </conditionalFormatting>
  <conditionalFormatting sqref="W42:W43">
    <cfRule type="cellIs" priority="7" dxfId="226" operator="equal">
      <formula>$BF$27</formula>
    </cfRule>
  </conditionalFormatting>
  <conditionalFormatting sqref="U39">
    <cfRule type="cellIs" priority="6" dxfId="226" operator="equal">
      <formula>$BF$27</formula>
    </cfRule>
  </conditionalFormatting>
  <conditionalFormatting sqref="U49">
    <cfRule type="cellIs" priority="5" dxfId="226" operator="equal">
      <formula>$BF$27</formula>
    </cfRule>
  </conditionalFormatting>
  <conditionalFormatting sqref="U49">
    <cfRule type="cellIs" priority="4" dxfId="226" operator="equal">
      <formula>$BF$27</formula>
    </cfRule>
  </conditionalFormatting>
  <conditionalFormatting sqref="U62">
    <cfRule type="cellIs" priority="3" dxfId="226" operator="equal">
      <formula>$BF$27</formula>
    </cfRule>
  </conditionalFormatting>
  <conditionalFormatting sqref="U62">
    <cfRule type="cellIs" priority="2" dxfId="226" operator="equal">
      <formula>$BF$27</formula>
    </cfRule>
  </conditionalFormatting>
  <conditionalFormatting sqref="U62">
    <cfRule type="cellIs" priority="1" dxfId="226" operator="equal">
      <formula>$BF$27</formula>
    </cfRule>
  </conditionalFormatting>
  <dataValidations count="1">
    <dataValidation type="list" allowBlank="1" showInputMessage="1" showErrorMessage="1" error="DEBE MARCAR SOLO CON UNA X MAYUSCULA" sqref="S64:T66 S26:T31 Q64:Q66 Q51:Q54 S51:T54 S41:T43 Q41:Q43 Q26:Q31">
      <formula1>$BF$26</formula1>
    </dataValidation>
  </dataValidations>
  <printOptions horizontalCentered="1" verticalCentered="1"/>
  <pageMargins left="0.7086614173228347" right="0.7086614173228347" top="0.32" bottom="0.25" header="0.17" footer="0.17"/>
  <pageSetup horizontalDpi="600" verticalDpi="600" orientation="portrait" scale="57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CG66"/>
  <sheetViews>
    <sheetView view="pageBreakPreview" zoomScale="70" zoomScaleNormal="50" zoomScaleSheetLayoutView="70" zoomScalePageLayoutView="0" workbookViewId="0" topLeftCell="A1">
      <selection activeCell="AF4" sqref="AF4"/>
    </sheetView>
  </sheetViews>
  <sheetFormatPr defaultColWidth="11.421875" defaultRowHeight="15"/>
  <cols>
    <col min="1" max="13" width="4.28125" style="70" customWidth="1"/>
    <col min="14" max="14" width="5.7109375" style="70" customWidth="1"/>
    <col min="15" max="15" width="5.00390625" style="70" customWidth="1"/>
    <col min="16" max="17" width="4.28125" style="70" customWidth="1"/>
    <col min="18" max="18" width="1.1484375" style="70" customWidth="1"/>
    <col min="19" max="19" width="4.28125" style="70" customWidth="1"/>
    <col min="20" max="20" width="1.57421875" style="70" customWidth="1"/>
    <col min="21" max="21" width="9.8515625" style="70" customWidth="1"/>
    <col min="22" max="22" width="1.7109375" style="70" customWidth="1"/>
    <col min="23" max="23" width="28.28125" style="70" customWidth="1"/>
    <col min="24" max="24" width="11.28125" style="69" hidden="1" customWidth="1"/>
    <col min="25" max="26" width="11.28125" style="70" hidden="1" customWidth="1"/>
    <col min="27" max="27" width="3.140625" style="70" customWidth="1"/>
    <col min="28" max="29" width="4.7109375" style="70" customWidth="1"/>
    <col min="30" max="30" width="4.57421875" style="70" customWidth="1"/>
    <col min="31" max="31" width="10.57421875" style="70" customWidth="1"/>
    <col min="32" max="41" width="4.7109375" style="70" customWidth="1"/>
    <col min="42" max="52" width="4.00390625" style="70" customWidth="1"/>
    <col min="53" max="54" width="5.8515625" style="70" customWidth="1"/>
    <col min="55" max="56" width="4.00390625" style="70" customWidth="1"/>
    <col min="57" max="62" width="4.28125" style="70" hidden="1" customWidth="1"/>
    <col min="63" max="63" width="4.28125" style="70" customWidth="1"/>
    <col min="64" max="64" width="31.57421875" style="70" customWidth="1"/>
    <col min="65" max="66" width="29.7109375" style="70" customWidth="1"/>
    <col min="67" max="67" width="19.28125" style="70" customWidth="1"/>
    <col min="68" max="68" width="28.7109375" style="70" customWidth="1"/>
    <col min="69" max="72" width="15.421875" style="70" customWidth="1"/>
    <col min="73" max="73" width="20.140625" style="70" customWidth="1"/>
    <col min="74" max="75" width="15.421875" style="70" customWidth="1"/>
    <col min="76" max="76" width="20.57421875" style="70" customWidth="1"/>
    <col min="77" max="80" width="15.421875" style="70" customWidth="1"/>
    <col min="81" max="84" width="18.7109375" style="70" customWidth="1"/>
    <col min="85" max="85" width="29.140625" style="70" customWidth="1"/>
    <col min="86" max="16384" width="11.421875" style="70" customWidth="1"/>
  </cols>
  <sheetData>
    <row r="2" spans="2:22" ht="15">
      <c r="B2" s="190" t="s">
        <v>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71"/>
    </row>
    <row r="3" spans="2:22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2:23" ht="81.75" customHeigh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6" ht="14.25">
      <c r="B6" s="70" t="s">
        <v>46</v>
      </c>
    </row>
    <row r="7" spans="31:32" ht="14.25">
      <c r="AE7" s="221"/>
      <c r="AF7" s="221"/>
    </row>
    <row r="8" spans="2:32" ht="15.75">
      <c r="B8" s="192" t="s">
        <v>28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AE8" s="221"/>
      <c r="AF8" s="221"/>
    </row>
    <row r="9" spans="31:32" ht="6" customHeight="1">
      <c r="AE9" s="72"/>
      <c r="AF9" s="72"/>
    </row>
    <row r="10" spans="2:32" ht="14.25">
      <c r="B10" s="214" t="s">
        <v>52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AE10" s="221"/>
      <c r="AF10" s="221"/>
    </row>
    <row r="11" spans="31:32" ht="5.25" customHeight="1">
      <c r="AE11" s="72"/>
      <c r="AF11" s="72"/>
    </row>
    <row r="12" spans="2:32" ht="26.25" customHeight="1">
      <c r="B12" s="222" t="s">
        <v>29</v>
      </c>
      <c r="C12" s="222"/>
      <c r="D12" s="222"/>
      <c r="E12" s="222"/>
      <c r="F12" s="222"/>
      <c r="G12" s="222"/>
      <c r="H12" s="222"/>
      <c r="I12" s="222"/>
      <c r="J12" s="222" t="s">
        <v>25</v>
      </c>
      <c r="K12" s="222"/>
      <c r="L12" s="222"/>
      <c r="M12" s="222"/>
      <c r="N12" s="222"/>
      <c r="O12" s="218"/>
      <c r="P12" s="218" t="s">
        <v>30</v>
      </c>
      <c r="Q12" s="219"/>
      <c r="R12" s="219"/>
      <c r="S12" s="219"/>
      <c r="T12" s="219"/>
      <c r="U12" s="219"/>
      <c r="V12" s="219"/>
      <c r="W12" s="220"/>
      <c r="AE12" s="221"/>
      <c r="AF12" s="221"/>
    </row>
    <row r="13" ht="4.5" customHeight="1"/>
    <row r="14" spans="2:23" ht="14.25">
      <c r="B14" s="222" t="s">
        <v>54</v>
      </c>
      <c r="C14" s="222"/>
      <c r="D14" s="222"/>
      <c r="E14" s="222"/>
      <c r="F14" s="222"/>
      <c r="G14" s="222"/>
      <c r="H14" s="222"/>
      <c r="I14" s="222"/>
      <c r="J14" s="222" t="s">
        <v>53</v>
      </c>
      <c r="K14" s="222"/>
      <c r="L14" s="222"/>
      <c r="M14" s="222">
        <v>40978</v>
      </c>
      <c r="N14" s="222"/>
      <c r="O14" s="218"/>
      <c r="P14" s="223">
        <v>40978</v>
      </c>
      <c r="Q14" s="224"/>
      <c r="R14" s="224"/>
      <c r="S14" s="224"/>
      <c r="T14" s="224"/>
      <c r="U14" s="224"/>
      <c r="V14" s="224"/>
      <c r="W14" s="225"/>
    </row>
    <row r="15" ht="5.25" customHeight="1"/>
    <row r="16" spans="2:23" ht="15.75">
      <c r="B16" s="192" t="s">
        <v>6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4"/>
    </row>
    <row r="17" spans="2:22" ht="6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2:23" ht="14.25">
      <c r="B18" s="214" t="s">
        <v>22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</row>
    <row r="19" ht="5.25" customHeight="1"/>
    <row r="20" spans="2:55" ht="15.75">
      <c r="B20" s="192" t="s">
        <v>7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4"/>
      <c r="AC20" s="190" t="s">
        <v>50</v>
      </c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</row>
    <row r="21" ht="7.5" customHeight="1"/>
    <row r="22" spans="2:30" ht="39.75" customHeight="1">
      <c r="B22" s="217" t="s">
        <v>122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AC22" s="70" t="s">
        <v>51</v>
      </c>
      <c r="AD22" s="70" t="s">
        <v>52</v>
      </c>
    </row>
    <row r="23" spans="2:79" ht="4.5" customHeight="1"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76"/>
      <c r="BL23" s="70" t="s">
        <v>51</v>
      </c>
      <c r="BM23" s="70" t="s">
        <v>52</v>
      </c>
      <c r="BQ23" s="70" t="s">
        <v>51</v>
      </c>
      <c r="BR23" s="70" t="s">
        <v>52</v>
      </c>
      <c r="BZ23" s="70" t="s">
        <v>51</v>
      </c>
      <c r="CA23" s="70" t="s">
        <v>52</v>
      </c>
    </row>
    <row r="24" spans="17:85" ht="30.75" customHeight="1">
      <c r="Q24" s="77" t="s">
        <v>8</v>
      </c>
      <c r="R24" s="78"/>
      <c r="S24" s="77" t="s">
        <v>9</v>
      </c>
      <c r="T24" s="78"/>
      <c r="U24" s="7" t="s">
        <v>45</v>
      </c>
      <c r="V24" s="79"/>
      <c r="W24" s="77" t="s">
        <v>11</v>
      </c>
      <c r="AC24" s="204" t="s">
        <v>0</v>
      </c>
      <c r="AD24" s="204"/>
      <c r="AE24" s="204"/>
      <c r="AF24" s="204" t="s">
        <v>1</v>
      </c>
      <c r="AG24" s="204"/>
      <c r="AH24" s="204"/>
      <c r="AI24" s="204"/>
      <c r="AJ24" s="202" t="s">
        <v>33</v>
      </c>
      <c r="AK24" s="202"/>
      <c r="AL24" s="202"/>
      <c r="AM24" s="202"/>
      <c r="AN24" s="202" t="s">
        <v>2</v>
      </c>
      <c r="AO24" s="202"/>
      <c r="AP24" s="202"/>
      <c r="AQ24" s="202"/>
      <c r="AR24" s="202" t="s">
        <v>3</v>
      </c>
      <c r="AS24" s="202"/>
      <c r="AT24" s="202"/>
      <c r="AU24" s="202"/>
      <c r="AV24" s="205" t="s">
        <v>19</v>
      </c>
      <c r="AW24" s="206"/>
      <c r="AX24" s="206"/>
      <c r="AY24" s="207"/>
      <c r="AZ24" s="205" t="s">
        <v>20</v>
      </c>
      <c r="BA24" s="206"/>
      <c r="BB24" s="206"/>
      <c r="BC24" s="207"/>
      <c r="BL24" s="202" t="s">
        <v>28</v>
      </c>
      <c r="BM24" s="202" t="s">
        <v>29</v>
      </c>
      <c r="BN24" s="202" t="s">
        <v>25</v>
      </c>
      <c r="BO24" s="202" t="s">
        <v>30</v>
      </c>
      <c r="BP24" s="202" t="s">
        <v>6</v>
      </c>
      <c r="BQ24" s="204" t="s">
        <v>1</v>
      </c>
      <c r="BR24" s="204"/>
      <c r="BS24" s="204"/>
      <c r="BT24" s="202" t="s">
        <v>33</v>
      </c>
      <c r="BU24" s="202"/>
      <c r="BV24" s="202"/>
      <c r="BW24" s="202" t="s">
        <v>18</v>
      </c>
      <c r="BX24" s="202"/>
      <c r="BY24" s="202"/>
      <c r="BZ24" s="202" t="s">
        <v>3</v>
      </c>
      <c r="CA24" s="202"/>
      <c r="CB24" s="202"/>
      <c r="CC24" s="202" t="s">
        <v>19</v>
      </c>
      <c r="CD24" s="202"/>
      <c r="CE24" s="202"/>
      <c r="CF24" s="202"/>
      <c r="CG24" s="202" t="s">
        <v>20</v>
      </c>
    </row>
    <row r="25" spans="2:85" ht="6.75" customHeight="1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76"/>
      <c r="AC25" s="204"/>
      <c r="AD25" s="204"/>
      <c r="AE25" s="204"/>
      <c r="AF25" s="204"/>
      <c r="AG25" s="204"/>
      <c r="AH25" s="204"/>
      <c r="AI25" s="204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8"/>
      <c r="AW25" s="209"/>
      <c r="AX25" s="209"/>
      <c r="AY25" s="210"/>
      <c r="AZ25" s="208"/>
      <c r="BA25" s="209"/>
      <c r="BB25" s="209"/>
      <c r="BC25" s="210"/>
      <c r="BL25" s="202"/>
      <c r="BM25" s="202"/>
      <c r="BN25" s="202"/>
      <c r="BO25" s="202"/>
      <c r="BP25" s="202"/>
      <c r="BQ25" s="204"/>
      <c r="BR25" s="204"/>
      <c r="BS25" s="204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</row>
    <row r="26" spans="2:85" ht="37.5" customHeight="1">
      <c r="B26" s="125" t="s">
        <v>131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07"/>
      <c r="Q26" s="113" t="s">
        <v>10</v>
      </c>
      <c r="R26" s="108"/>
      <c r="S26" s="113"/>
      <c r="T26" s="108"/>
      <c r="U26" s="54" t="s">
        <v>23</v>
      </c>
      <c r="V26" s="109"/>
      <c r="W26" s="103"/>
      <c r="X26" s="85">
        <v>1</v>
      </c>
      <c r="Y26" s="86"/>
      <c r="Z26" s="86"/>
      <c r="AA26" s="86"/>
      <c r="AC26" s="204" t="s">
        <v>4</v>
      </c>
      <c r="AD26" s="204"/>
      <c r="AE26" s="204"/>
      <c r="AF26" s="204">
        <v>40</v>
      </c>
      <c r="AG26" s="204"/>
      <c r="AH26" s="204"/>
      <c r="AI26" s="204"/>
      <c r="AJ26" s="204">
        <v>20</v>
      </c>
      <c r="AK26" s="204"/>
      <c r="AL26" s="204"/>
      <c r="AM26" s="204"/>
      <c r="AN26" s="204">
        <v>20</v>
      </c>
      <c r="AO26" s="204"/>
      <c r="AP26" s="204"/>
      <c r="AQ26" s="204"/>
      <c r="AR26" s="204">
        <v>20</v>
      </c>
      <c r="AS26" s="204"/>
      <c r="AT26" s="204"/>
      <c r="AU26" s="204"/>
      <c r="AV26" s="211"/>
      <c r="AW26" s="212"/>
      <c r="AX26" s="212"/>
      <c r="AY26" s="213"/>
      <c r="AZ26" s="211"/>
      <c r="BA26" s="212"/>
      <c r="BB26" s="212"/>
      <c r="BC26" s="213"/>
      <c r="BD26" s="86"/>
      <c r="BF26" s="70" t="s">
        <v>10</v>
      </c>
      <c r="BL26" s="202"/>
      <c r="BM26" s="202"/>
      <c r="BN26" s="202"/>
      <c r="BO26" s="202"/>
      <c r="BP26" s="202"/>
      <c r="BQ26" s="87" t="s">
        <v>5</v>
      </c>
      <c r="BR26" s="87" t="s">
        <v>31</v>
      </c>
      <c r="BS26" s="87" t="s">
        <v>32</v>
      </c>
      <c r="BT26" s="87" t="s">
        <v>5</v>
      </c>
      <c r="BU26" s="87" t="s">
        <v>31</v>
      </c>
      <c r="BV26" s="87" t="s">
        <v>32</v>
      </c>
      <c r="BW26" s="87" t="s">
        <v>5</v>
      </c>
      <c r="BX26" s="87" t="s">
        <v>31</v>
      </c>
      <c r="BY26" s="87" t="s">
        <v>32</v>
      </c>
      <c r="BZ26" s="87" t="s">
        <v>5</v>
      </c>
      <c r="CA26" s="87" t="s">
        <v>31</v>
      </c>
      <c r="CB26" s="87" t="s">
        <v>32</v>
      </c>
      <c r="CC26" s="87" t="s">
        <v>5</v>
      </c>
      <c r="CD26" s="87" t="s">
        <v>31</v>
      </c>
      <c r="CE26" s="87" t="s">
        <v>32</v>
      </c>
      <c r="CF26" s="87" t="s">
        <v>40</v>
      </c>
      <c r="CG26" s="202"/>
    </row>
    <row r="27" spans="2:85" ht="29.25" customHeight="1">
      <c r="B27" s="125" t="s">
        <v>126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Q27" s="104" t="s">
        <v>10</v>
      </c>
      <c r="R27" s="81"/>
      <c r="S27" s="104"/>
      <c r="T27" s="82"/>
      <c r="U27" s="98" t="s">
        <v>23</v>
      </c>
      <c r="V27" s="83"/>
      <c r="W27" s="105" t="s">
        <v>53</v>
      </c>
      <c r="X27" s="85">
        <v>1</v>
      </c>
      <c r="Y27" s="86"/>
      <c r="Z27" s="86"/>
      <c r="AA27" s="86"/>
      <c r="AC27" s="200">
        <v>1</v>
      </c>
      <c r="AD27" s="201" t="s">
        <v>5</v>
      </c>
      <c r="AE27" s="201"/>
      <c r="AF27" s="198">
        <v>40</v>
      </c>
      <c r="AG27" s="198"/>
      <c r="AH27" s="198"/>
      <c r="AI27" s="198"/>
      <c r="AJ27" s="198" t="s">
        <v>23</v>
      </c>
      <c r="AK27" s="198"/>
      <c r="AL27" s="198"/>
      <c r="AM27" s="198"/>
      <c r="AN27" s="198">
        <v>20</v>
      </c>
      <c r="AO27" s="198"/>
      <c r="AP27" s="198"/>
      <c r="AQ27" s="198"/>
      <c r="AR27" s="198">
        <v>20</v>
      </c>
      <c r="AS27" s="198"/>
      <c r="AT27" s="198"/>
      <c r="AU27" s="198"/>
      <c r="AV27" s="198">
        <v>80</v>
      </c>
      <c r="AW27" s="198"/>
      <c r="AX27" s="198"/>
      <c r="AY27" s="198"/>
      <c r="AZ27" s="198" t="s">
        <v>5</v>
      </c>
      <c r="BA27" s="198"/>
      <c r="BB27" s="198"/>
      <c r="BC27" s="198"/>
      <c r="BD27" s="199">
        <v>1</v>
      </c>
      <c r="BF27" s="70" t="s">
        <v>12</v>
      </c>
      <c r="BL27" s="80" t="s">
        <v>52</v>
      </c>
      <c r="BM27" s="80" t="s">
        <v>54</v>
      </c>
      <c r="BN27" s="80" t="s">
        <v>53</v>
      </c>
      <c r="BO27" s="89">
        <v>40978</v>
      </c>
      <c r="BP27" s="80" t="s">
        <v>22</v>
      </c>
      <c r="BQ27" s="80">
        <v>40</v>
      </c>
      <c r="BR27" s="80" t="s">
        <v>23</v>
      </c>
      <c r="BS27" s="80" t="s">
        <v>23</v>
      </c>
      <c r="BT27" s="80" t="s">
        <v>23</v>
      </c>
      <c r="BU27" s="80">
        <v>20</v>
      </c>
      <c r="BV27" s="80" t="s">
        <v>23</v>
      </c>
      <c r="BW27" s="80">
        <v>20</v>
      </c>
      <c r="BX27" s="80" t="s">
        <v>23</v>
      </c>
      <c r="BY27" s="80" t="s">
        <v>23</v>
      </c>
      <c r="BZ27" s="80">
        <v>20</v>
      </c>
      <c r="CA27" s="80" t="s">
        <v>23</v>
      </c>
      <c r="CB27" s="80" t="s">
        <v>23</v>
      </c>
      <c r="CC27" s="80">
        <v>80</v>
      </c>
      <c r="CD27" s="80">
        <v>20</v>
      </c>
      <c r="CE27" s="80">
        <v>0</v>
      </c>
      <c r="CF27" s="80">
        <v>80</v>
      </c>
      <c r="CG27" s="90" t="s">
        <v>5</v>
      </c>
    </row>
    <row r="28" spans="2:56" ht="50.25" customHeight="1">
      <c r="B28" s="125" t="s">
        <v>127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Q28" s="80"/>
      <c r="R28" s="81"/>
      <c r="S28" s="80" t="s">
        <v>10</v>
      </c>
      <c r="T28" s="82"/>
      <c r="U28" s="54" t="s">
        <v>23</v>
      </c>
      <c r="V28" s="83"/>
      <c r="W28" s="84"/>
      <c r="X28" s="85" t="s">
        <v>23</v>
      </c>
      <c r="Y28" s="86"/>
      <c r="Z28" s="86"/>
      <c r="AA28" s="86"/>
      <c r="AC28" s="200"/>
      <c r="AD28" s="201"/>
      <c r="AE28" s="201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</row>
    <row r="29" spans="2:56" ht="50.25" customHeight="1"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Q29" s="80"/>
      <c r="R29" s="81"/>
      <c r="S29" s="80" t="s">
        <v>10</v>
      </c>
      <c r="T29" s="82"/>
      <c r="U29" s="54" t="s">
        <v>23</v>
      </c>
      <c r="V29" s="83"/>
      <c r="W29" s="84"/>
      <c r="X29" s="85" t="s">
        <v>23</v>
      </c>
      <c r="Y29" s="86"/>
      <c r="Z29" s="86"/>
      <c r="AA29" s="86"/>
      <c r="AC29" s="200">
        <v>2</v>
      </c>
      <c r="AD29" s="201" t="s">
        <v>31</v>
      </c>
      <c r="AE29" s="201"/>
      <c r="AF29" s="198" t="s">
        <v>23</v>
      </c>
      <c r="AG29" s="198"/>
      <c r="AH29" s="198"/>
      <c r="AI29" s="198"/>
      <c r="AJ29" s="198">
        <v>20</v>
      </c>
      <c r="AK29" s="198"/>
      <c r="AL29" s="198"/>
      <c r="AM29" s="198"/>
      <c r="AN29" s="198" t="s">
        <v>23</v>
      </c>
      <c r="AO29" s="198"/>
      <c r="AP29" s="198"/>
      <c r="AQ29" s="198"/>
      <c r="AR29" s="198" t="s">
        <v>23</v>
      </c>
      <c r="AS29" s="198"/>
      <c r="AT29" s="198"/>
      <c r="AU29" s="198"/>
      <c r="AV29" s="198">
        <v>20</v>
      </c>
      <c r="AW29" s="198"/>
      <c r="AX29" s="198"/>
      <c r="AY29" s="198"/>
      <c r="AZ29" s="198" t="s">
        <v>23</v>
      </c>
      <c r="BA29" s="198"/>
      <c r="BB29" s="198"/>
      <c r="BC29" s="198"/>
      <c r="BD29" s="199">
        <v>2</v>
      </c>
    </row>
    <row r="30" spans="2:56" ht="63" customHeight="1">
      <c r="B30" s="125" t="s">
        <v>129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Q30" s="80"/>
      <c r="R30" s="81"/>
      <c r="S30" s="80"/>
      <c r="T30" s="82"/>
      <c r="U30" s="54" t="s">
        <v>23</v>
      </c>
      <c r="V30" s="83"/>
      <c r="W30" s="84"/>
      <c r="X30" s="85" t="s">
        <v>23</v>
      </c>
      <c r="Y30" s="86"/>
      <c r="Z30" s="86"/>
      <c r="AA30" s="86"/>
      <c r="AC30" s="200"/>
      <c r="AD30" s="201"/>
      <c r="AE30" s="201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</row>
    <row r="31" spans="2:56" ht="63" customHeight="1">
      <c r="B31" s="125" t="s">
        <v>130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80"/>
      <c r="R31" s="81"/>
      <c r="S31" s="80" t="s">
        <v>10</v>
      </c>
      <c r="T31" s="82"/>
      <c r="U31" s="54" t="s">
        <v>23</v>
      </c>
      <c r="V31" s="83"/>
      <c r="W31" s="84"/>
      <c r="X31" s="85" t="s">
        <v>23</v>
      </c>
      <c r="Y31" s="86"/>
      <c r="Z31" s="86"/>
      <c r="AA31" s="86"/>
      <c r="AB31" s="86"/>
      <c r="AC31" s="200">
        <v>3</v>
      </c>
      <c r="AD31" s="201" t="s">
        <v>32</v>
      </c>
      <c r="AE31" s="201"/>
      <c r="AF31" s="198" t="s">
        <v>23</v>
      </c>
      <c r="AG31" s="198"/>
      <c r="AH31" s="198"/>
      <c r="AI31" s="198"/>
      <c r="AJ31" s="198" t="s">
        <v>23</v>
      </c>
      <c r="AK31" s="198"/>
      <c r="AL31" s="198"/>
      <c r="AM31" s="198"/>
      <c r="AN31" s="198" t="s">
        <v>23</v>
      </c>
      <c r="AO31" s="198"/>
      <c r="AP31" s="198"/>
      <c r="AQ31" s="198"/>
      <c r="AR31" s="198" t="s">
        <v>23</v>
      </c>
      <c r="AS31" s="198"/>
      <c r="AT31" s="198"/>
      <c r="AU31" s="198"/>
      <c r="AV31" s="198">
        <v>0</v>
      </c>
      <c r="AW31" s="198"/>
      <c r="AX31" s="198"/>
      <c r="AY31" s="198"/>
      <c r="AZ31" s="198" t="s">
        <v>23</v>
      </c>
      <c r="BA31" s="198"/>
      <c r="BB31" s="198"/>
      <c r="BC31" s="198"/>
      <c r="BD31" s="199">
        <v>3</v>
      </c>
    </row>
    <row r="32" spans="29:56" ht="27" customHeight="1">
      <c r="AC32" s="200"/>
      <c r="AD32" s="201"/>
      <c r="AE32" s="201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</row>
    <row r="33" spans="2:56" ht="27" customHeight="1">
      <c r="B33" s="115" t="s">
        <v>125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AC33" s="106"/>
      <c r="AD33" s="83"/>
      <c r="AE33" s="83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</row>
    <row r="34" spans="29:56" ht="27" customHeight="1">
      <c r="AC34" s="106"/>
      <c r="AD34" s="83"/>
      <c r="AE34" s="83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</row>
    <row r="35" spans="2:31" ht="15.75">
      <c r="B35" s="192" t="s">
        <v>34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4"/>
      <c r="AD35" s="91"/>
      <c r="AE35" s="91"/>
    </row>
    <row r="37" spans="2:23" ht="36.75" customHeight="1">
      <c r="B37" s="127" t="s">
        <v>119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9" spans="17:23" ht="21">
      <c r="Q39" s="77" t="s">
        <v>8</v>
      </c>
      <c r="R39" s="78"/>
      <c r="S39" s="77" t="s">
        <v>9</v>
      </c>
      <c r="T39" s="78"/>
      <c r="U39" s="7" t="s">
        <v>45</v>
      </c>
      <c r="V39" s="79"/>
      <c r="W39" s="77" t="s">
        <v>11</v>
      </c>
    </row>
    <row r="40" spans="17:23" ht="15">
      <c r="Q40" s="79"/>
      <c r="R40" s="79"/>
      <c r="S40" s="79"/>
      <c r="T40" s="79"/>
      <c r="U40" s="79"/>
      <c r="V40" s="79"/>
      <c r="W40" s="79"/>
    </row>
    <row r="41" spans="2:24" ht="27" customHeight="1">
      <c r="B41" s="195" t="s">
        <v>35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7"/>
      <c r="Q41" s="80"/>
      <c r="R41" s="81"/>
      <c r="S41" s="80"/>
      <c r="T41" s="82"/>
      <c r="U41" s="84" t="s">
        <v>23</v>
      </c>
      <c r="V41" s="83"/>
      <c r="W41" s="92"/>
      <c r="X41" s="85" t="s">
        <v>23</v>
      </c>
    </row>
    <row r="42" spans="2:24" ht="27" customHeight="1">
      <c r="B42" s="191" t="s">
        <v>36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Q42" s="80" t="s">
        <v>10</v>
      </c>
      <c r="R42" s="81"/>
      <c r="S42" s="80"/>
      <c r="T42" s="82"/>
      <c r="U42" s="84" t="s">
        <v>23</v>
      </c>
      <c r="V42" s="83"/>
      <c r="W42" s="92">
        <v>400</v>
      </c>
      <c r="X42" s="85">
        <v>2</v>
      </c>
    </row>
    <row r="43" spans="2:24" ht="27" customHeight="1">
      <c r="B43" s="191" t="s">
        <v>37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Q43" s="80"/>
      <c r="R43" s="81"/>
      <c r="S43" s="80"/>
      <c r="T43" s="82"/>
      <c r="U43" s="84" t="s">
        <v>23</v>
      </c>
      <c r="V43" s="83"/>
      <c r="W43" s="92"/>
      <c r="X43" s="85" t="s">
        <v>23</v>
      </c>
    </row>
    <row r="45" spans="2:23" ht="15.75">
      <c r="B45" s="192" t="s">
        <v>38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4"/>
    </row>
    <row r="46" spans="2:23" ht="15.7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</row>
    <row r="47" spans="2:23" ht="41.25" customHeight="1">
      <c r="B47" s="153" t="s">
        <v>123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9" spans="17:23" ht="21">
      <c r="Q49" s="77" t="s">
        <v>8</v>
      </c>
      <c r="R49" s="78"/>
      <c r="S49" s="77" t="s">
        <v>9</v>
      </c>
      <c r="T49" s="78"/>
      <c r="U49" s="7" t="s">
        <v>45</v>
      </c>
      <c r="V49" s="79"/>
      <c r="W49" s="77" t="s">
        <v>11</v>
      </c>
    </row>
    <row r="50" spans="17:23" ht="15">
      <c r="Q50" s="79"/>
      <c r="R50" s="79"/>
      <c r="S50" s="79"/>
      <c r="T50" s="79"/>
      <c r="U50" s="79"/>
      <c r="V50" s="79"/>
      <c r="W50" s="79"/>
    </row>
    <row r="51" spans="2:24" ht="23.25" customHeight="1">
      <c r="B51" s="195" t="s">
        <v>13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Q51" s="80"/>
      <c r="R51" s="81"/>
      <c r="S51" s="80"/>
      <c r="T51" s="82"/>
      <c r="U51" s="84" t="s">
        <v>23</v>
      </c>
      <c r="V51" s="83"/>
      <c r="W51" s="84"/>
      <c r="X51" s="85" t="s">
        <v>23</v>
      </c>
    </row>
    <row r="52" spans="2:24" ht="23.25" customHeight="1">
      <c r="B52" s="195" t="s">
        <v>14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Q52" s="80" t="s">
        <v>10</v>
      </c>
      <c r="R52" s="81"/>
      <c r="S52" s="80"/>
      <c r="T52" s="82"/>
      <c r="U52" s="84" t="s">
        <v>23</v>
      </c>
      <c r="V52" s="83"/>
      <c r="W52" s="84"/>
      <c r="X52" s="85">
        <v>1</v>
      </c>
    </row>
    <row r="53" spans="2:24" ht="23.25" customHeight="1">
      <c r="B53" s="191" t="s">
        <v>16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Q53" s="80"/>
      <c r="R53" s="81"/>
      <c r="S53" s="80"/>
      <c r="T53" s="82"/>
      <c r="U53" s="84" t="s">
        <v>23</v>
      </c>
      <c r="V53" s="83"/>
      <c r="W53" s="84"/>
      <c r="X53" s="85" t="s">
        <v>23</v>
      </c>
    </row>
    <row r="54" spans="2:24" ht="23.25" customHeight="1">
      <c r="B54" s="191" t="s">
        <v>15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Q54" s="80"/>
      <c r="R54" s="81"/>
      <c r="S54" s="80"/>
      <c r="T54" s="82"/>
      <c r="U54" s="84" t="s">
        <v>23</v>
      </c>
      <c r="V54" s="83"/>
      <c r="W54" s="84"/>
      <c r="X54" s="85" t="s">
        <v>23</v>
      </c>
    </row>
    <row r="56" spans="2:23" ht="15.75">
      <c r="B56" s="192" t="s">
        <v>17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4"/>
    </row>
    <row r="58" spans="2:23" ht="14.25">
      <c r="B58" s="188" t="s">
        <v>116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60" spans="2:23" ht="39" customHeight="1">
      <c r="B60" s="153" t="s">
        <v>120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2" spans="17:23" ht="21">
      <c r="Q62" s="77" t="s">
        <v>8</v>
      </c>
      <c r="R62" s="78"/>
      <c r="S62" s="77" t="s">
        <v>9</v>
      </c>
      <c r="T62" s="78"/>
      <c r="U62" s="7" t="s">
        <v>45</v>
      </c>
      <c r="V62" s="79"/>
      <c r="W62" s="77" t="s">
        <v>11</v>
      </c>
    </row>
    <row r="63" spans="17:22" ht="15">
      <c r="Q63" s="79"/>
      <c r="R63" s="79"/>
      <c r="S63" s="79"/>
      <c r="T63" s="79"/>
      <c r="U63" s="79"/>
      <c r="V63" s="79"/>
    </row>
    <row r="64" spans="2:24" ht="45" customHeight="1">
      <c r="B64" s="195" t="s">
        <v>39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7"/>
      <c r="Q64" s="80" t="s">
        <v>10</v>
      </c>
      <c r="R64" s="81"/>
      <c r="S64" s="80"/>
      <c r="T64" s="82"/>
      <c r="U64" s="84" t="s">
        <v>23</v>
      </c>
      <c r="V64" s="83"/>
      <c r="W64" s="84" t="s">
        <v>53</v>
      </c>
      <c r="X64" s="85">
        <v>1</v>
      </c>
    </row>
    <row r="65" spans="2:24" ht="45" customHeight="1">
      <c r="B65" s="191" t="s">
        <v>118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Q65" s="80"/>
      <c r="R65" s="81"/>
      <c r="S65" s="80"/>
      <c r="T65" s="82"/>
      <c r="U65" s="84" t="s">
        <v>23</v>
      </c>
      <c r="V65" s="83"/>
      <c r="W65" s="84"/>
      <c r="X65" s="85" t="s">
        <v>23</v>
      </c>
    </row>
    <row r="66" spans="2:24" ht="45" customHeight="1">
      <c r="B66" s="126" t="s">
        <v>124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Q66" s="80"/>
      <c r="R66" s="81"/>
      <c r="S66" s="80"/>
      <c r="T66" s="82"/>
      <c r="U66" s="84" t="s">
        <v>23</v>
      </c>
      <c r="V66" s="83"/>
      <c r="W66" s="84" t="s">
        <v>23</v>
      </c>
      <c r="X66" s="85" t="s">
        <v>23</v>
      </c>
    </row>
  </sheetData>
  <sheetProtection/>
  <mergeCells count="95">
    <mergeCell ref="B2:U2"/>
    <mergeCell ref="AE7:AF7"/>
    <mergeCell ref="B8:W8"/>
    <mergeCell ref="AE8:AF8"/>
    <mergeCell ref="B10:W10"/>
    <mergeCell ref="AE10:AF10"/>
    <mergeCell ref="B4:W4"/>
    <mergeCell ref="B12:I12"/>
    <mergeCell ref="J12:O12"/>
    <mergeCell ref="P12:W12"/>
    <mergeCell ref="AE12:AF12"/>
    <mergeCell ref="B14:I14"/>
    <mergeCell ref="J14:O14"/>
    <mergeCell ref="P14:W14"/>
    <mergeCell ref="B16:W16"/>
    <mergeCell ref="B18:W18"/>
    <mergeCell ref="B20:W20"/>
    <mergeCell ref="AC20:BC20"/>
    <mergeCell ref="B23:U23"/>
    <mergeCell ref="AZ24:BC26"/>
    <mergeCell ref="B22:W22"/>
    <mergeCell ref="B25:U25"/>
    <mergeCell ref="B26:O26"/>
    <mergeCell ref="AC26:AE26"/>
    <mergeCell ref="BZ24:CB25"/>
    <mergeCell ref="CC24:CF25"/>
    <mergeCell ref="CG24:CG26"/>
    <mergeCell ref="AN27:AQ28"/>
    <mergeCell ref="BL24:BL26"/>
    <mergeCell ref="BM24:BM26"/>
    <mergeCell ref="BN24:BN26"/>
    <mergeCell ref="BO24:BO26"/>
    <mergeCell ref="BP24:BP26"/>
    <mergeCell ref="BQ24:BS25"/>
    <mergeCell ref="AN26:AQ26"/>
    <mergeCell ref="AC24:AE25"/>
    <mergeCell ref="AF24:AI25"/>
    <mergeCell ref="AJ24:AM25"/>
    <mergeCell ref="BT24:BV25"/>
    <mergeCell ref="BW24:BY25"/>
    <mergeCell ref="AN24:AQ25"/>
    <mergeCell ref="AR24:AU25"/>
    <mergeCell ref="AV24:AY26"/>
    <mergeCell ref="AR26:AU26"/>
    <mergeCell ref="B27:O27"/>
    <mergeCell ref="AC27:AC28"/>
    <mergeCell ref="AD27:AE28"/>
    <mergeCell ref="AF27:AI28"/>
    <mergeCell ref="AJ27:AM28"/>
    <mergeCell ref="AF26:AI26"/>
    <mergeCell ref="AJ26:AM26"/>
    <mergeCell ref="BD29:BD30"/>
    <mergeCell ref="B30:O30"/>
    <mergeCell ref="AR27:AU28"/>
    <mergeCell ref="AV27:AY28"/>
    <mergeCell ref="AZ27:BC28"/>
    <mergeCell ref="BD27:BD28"/>
    <mergeCell ref="B28:O28"/>
    <mergeCell ref="B29:O29"/>
    <mergeCell ref="AC29:AC30"/>
    <mergeCell ref="AD29:AE30"/>
    <mergeCell ref="AR29:AU30"/>
    <mergeCell ref="AV29:AY30"/>
    <mergeCell ref="AZ29:BC30"/>
    <mergeCell ref="AR31:AU32"/>
    <mergeCell ref="AV31:AY32"/>
    <mergeCell ref="AZ31:BC32"/>
    <mergeCell ref="AD31:AE32"/>
    <mergeCell ref="AF31:AI32"/>
    <mergeCell ref="AJ31:AM32"/>
    <mergeCell ref="AN31:AQ32"/>
    <mergeCell ref="B37:W37"/>
    <mergeCell ref="AN29:AQ30"/>
    <mergeCell ref="AF29:AI30"/>
    <mergeCell ref="AJ29:AM30"/>
    <mergeCell ref="B43:O43"/>
    <mergeCell ref="B45:W45"/>
    <mergeCell ref="B51:O51"/>
    <mergeCell ref="B52:O52"/>
    <mergeCell ref="B47:W47"/>
    <mergeCell ref="BD31:BD32"/>
    <mergeCell ref="B35:W35"/>
    <mergeCell ref="B41:O41"/>
    <mergeCell ref="B31:O31"/>
    <mergeCell ref="AC31:AC32"/>
    <mergeCell ref="B33:W33"/>
    <mergeCell ref="B66:O66"/>
    <mergeCell ref="B53:O53"/>
    <mergeCell ref="B54:O54"/>
    <mergeCell ref="B56:W56"/>
    <mergeCell ref="B64:O64"/>
    <mergeCell ref="B65:O65"/>
    <mergeCell ref="B58:W58"/>
    <mergeCell ref="B60:W60"/>
    <mergeCell ref="B42:O42"/>
  </mergeCells>
  <conditionalFormatting sqref="U51:W54 U64:W66 U49 U62 AN29 AN31 AR31 AR27 AV29 AV31 AZ29 AZ31 BD29 BD31 AF27 AF29 AF31 U41:W43 AJ27 AJ29 AJ31 AN27 AR29 AV27 AZ27 BD27 U24 U39 U26:W31">
    <cfRule type="cellIs" priority="14" dxfId="226" operator="equal">
      <formula>$BF$27</formula>
    </cfRule>
  </conditionalFormatting>
  <dataValidations count="1">
    <dataValidation type="list" allowBlank="1" showInputMessage="1" showErrorMessage="1" error="DEBE MARCAR SOLO CON UNA X MAYUSCULA" sqref="S64:T66 S26:T31 Q51:Q54 S51:T54 Q64:Q66 S41:T43 Q41:Q43 Q26:Q31">
      <formula1>$BF$26</formula1>
    </dataValidation>
  </dataValidations>
  <printOptions horizontalCentered="1" verticalCentered="1"/>
  <pageMargins left="0.7086614173228347" right="0.7086614173228347" top="0.46" bottom="0.39" header="0.31496062992125984" footer="0.31496062992125984"/>
  <pageSetup horizontalDpi="600" verticalDpi="600" orientation="portrait" scale="60" r:id="rId1"/>
  <colBreaks count="2" manualBreakCount="2">
    <brk id="68" min="21" max="28" man="1"/>
    <brk id="77" min="21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CG66"/>
  <sheetViews>
    <sheetView view="pageBreakPreview" zoomScale="70" zoomScaleNormal="50" zoomScaleSheetLayoutView="70" zoomScalePageLayoutView="0" workbookViewId="0" topLeftCell="A19">
      <selection activeCell="B26" sqref="B26:O31"/>
    </sheetView>
  </sheetViews>
  <sheetFormatPr defaultColWidth="11.421875" defaultRowHeight="15"/>
  <cols>
    <col min="1" max="13" width="4.28125" style="70" customWidth="1"/>
    <col min="14" max="14" width="5.28125" style="70" customWidth="1"/>
    <col min="15" max="15" width="5.7109375" style="70" customWidth="1"/>
    <col min="16" max="17" width="4.28125" style="70" customWidth="1"/>
    <col min="18" max="18" width="1.1484375" style="70" customWidth="1"/>
    <col min="19" max="19" width="4.28125" style="70" customWidth="1"/>
    <col min="20" max="20" width="1.57421875" style="70" customWidth="1"/>
    <col min="21" max="21" width="7.140625" style="70" customWidth="1"/>
    <col min="22" max="22" width="1.7109375" style="70" customWidth="1"/>
    <col min="23" max="23" width="25.00390625" style="70" customWidth="1"/>
    <col min="24" max="24" width="11.28125" style="69" hidden="1" customWidth="1"/>
    <col min="25" max="26" width="11.28125" style="70" hidden="1" customWidth="1"/>
    <col min="27" max="27" width="3.140625" style="70" customWidth="1"/>
    <col min="28" max="29" width="4.7109375" style="70" customWidth="1"/>
    <col min="30" max="30" width="4.57421875" style="70" customWidth="1"/>
    <col min="31" max="31" width="10.57421875" style="70" customWidth="1"/>
    <col min="32" max="41" width="4.7109375" style="70" customWidth="1"/>
    <col min="42" max="52" width="4.00390625" style="70" customWidth="1"/>
    <col min="53" max="53" width="5.8515625" style="70" customWidth="1"/>
    <col min="54" max="54" width="7.57421875" style="70" customWidth="1"/>
    <col min="55" max="56" width="4.00390625" style="70" customWidth="1"/>
    <col min="57" max="62" width="4.28125" style="70" hidden="1" customWidth="1"/>
    <col min="63" max="63" width="4.28125" style="70" customWidth="1"/>
    <col min="64" max="64" width="31.57421875" style="70" customWidth="1"/>
    <col min="65" max="66" width="29.7109375" style="70" customWidth="1"/>
    <col min="67" max="67" width="19.28125" style="70" customWidth="1"/>
    <col min="68" max="68" width="28.7109375" style="70" customWidth="1"/>
    <col min="69" max="72" width="15.421875" style="70" customWidth="1"/>
    <col min="73" max="73" width="20.140625" style="70" customWidth="1"/>
    <col min="74" max="75" width="15.421875" style="70" customWidth="1"/>
    <col min="76" max="76" width="20.57421875" style="70" customWidth="1"/>
    <col min="77" max="80" width="15.421875" style="70" customWidth="1"/>
    <col min="81" max="84" width="18.7109375" style="70" customWidth="1"/>
    <col min="85" max="85" width="29.140625" style="70" customWidth="1"/>
    <col min="86" max="16384" width="11.421875" style="70" customWidth="1"/>
  </cols>
  <sheetData>
    <row r="2" spans="2:23" ht="15">
      <c r="B2" s="190" t="s">
        <v>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2:23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2:23" ht="87.75" customHeigh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6" ht="14.25">
      <c r="B6" s="70" t="s">
        <v>46</v>
      </c>
    </row>
    <row r="7" spans="31:32" ht="14.25">
      <c r="AE7" s="221"/>
      <c r="AF7" s="221"/>
    </row>
    <row r="8" spans="2:32" ht="15.75">
      <c r="B8" s="192" t="s">
        <v>28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AE8" s="221"/>
      <c r="AF8" s="221"/>
    </row>
    <row r="9" spans="31:32" ht="6" customHeight="1">
      <c r="AE9" s="72"/>
      <c r="AF9" s="72"/>
    </row>
    <row r="10" spans="2:32" ht="14.25">
      <c r="B10" s="214" t="s">
        <v>56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AE10" s="221"/>
      <c r="AF10" s="221"/>
    </row>
    <row r="11" spans="31:32" ht="5.25" customHeight="1">
      <c r="AE11" s="72"/>
      <c r="AF11" s="72"/>
    </row>
    <row r="12" spans="2:32" ht="26.25" customHeight="1">
      <c r="B12" s="226" t="s">
        <v>29</v>
      </c>
      <c r="C12" s="226"/>
      <c r="D12" s="226"/>
      <c r="E12" s="226"/>
      <c r="F12" s="226"/>
      <c r="G12" s="226"/>
      <c r="H12" s="226"/>
      <c r="I12" s="226"/>
      <c r="J12" s="226" t="s">
        <v>25</v>
      </c>
      <c r="K12" s="226"/>
      <c r="L12" s="226"/>
      <c r="M12" s="226"/>
      <c r="N12" s="226"/>
      <c r="O12" s="227"/>
      <c r="P12" s="227" t="s">
        <v>30</v>
      </c>
      <c r="Q12" s="228"/>
      <c r="R12" s="228"/>
      <c r="S12" s="228"/>
      <c r="T12" s="228"/>
      <c r="U12" s="228"/>
      <c r="V12" s="228"/>
      <c r="W12" s="229"/>
      <c r="AE12" s="221"/>
      <c r="AF12" s="221"/>
    </row>
    <row r="13" ht="4.5" customHeight="1"/>
    <row r="14" spans="2:23" ht="14.25">
      <c r="B14" s="222" t="s">
        <v>57</v>
      </c>
      <c r="C14" s="222"/>
      <c r="D14" s="222"/>
      <c r="E14" s="222"/>
      <c r="F14" s="222"/>
      <c r="G14" s="222"/>
      <c r="H14" s="222"/>
      <c r="I14" s="222"/>
      <c r="J14" s="222" t="s">
        <v>55</v>
      </c>
      <c r="K14" s="222"/>
      <c r="L14" s="222"/>
      <c r="M14" s="222">
        <v>40978</v>
      </c>
      <c r="N14" s="222"/>
      <c r="O14" s="218"/>
      <c r="P14" s="223">
        <v>40978</v>
      </c>
      <c r="Q14" s="224"/>
      <c r="R14" s="224"/>
      <c r="S14" s="224"/>
      <c r="T14" s="224"/>
      <c r="U14" s="224"/>
      <c r="V14" s="224"/>
      <c r="W14" s="225"/>
    </row>
    <row r="15" ht="5.25" customHeight="1"/>
    <row r="16" spans="2:23" ht="15.75">
      <c r="B16" s="230" t="s">
        <v>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2"/>
    </row>
    <row r="17" spans="2:22" ht="6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2:23" ht="14.25">
      <c r="B18" s="214" t="s">
        <v>22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</row>
    <row r="19" ht="5.25" customHeight="1"/>
    <row r="20" spans="2:23" ht="15.75">
      <c r="B20" s="230" t="s">
        <v>7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2"/>
    </row>
    <row r="22" spans="2:55" ht="48" customHeight="1">
      <c r="B22" s="217" t="s">
        <v>122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AC22" s="233" t="s">
        <v>50</v>
      </c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</row>
    <row r="23" spans="2:82" ht="14.25"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76"/>
      <c r="AC23" s="70" t="s">
        <v>51</v>
      </c>
      <c r="AD23" s="70" t="s">
        <v>56</v>
      </c>
      <c r="BL23" s="70" t="s">
        <v>51</v>
      </c>
      <c r="BM23" s="70" t="s">
        <v>56</v>
      </c>
      <c r="BQ23" s="70" t="s">
        <v>51</v>
      </c>
      <c r="BR23" s="70" t="s">
        <v>56</v>
      </c>
      <c r="CC23" s="70" t="s">
        <v>51</v>
      </c>
      <c r="CD23" s="70" t="s">
        <v>56</v>
      </c>
    </row>
    <row r="24" spans="17:85" ht="51.75" customHeight="1">
      <c r="Q24" s="77" t="s">
        <v>8</v>
      </c>
      <c r="R24" s="78"/>
      <c r="S24" s="77" t="s">
        <v>9</v>
      </c>
      <c r="T24" s="78"/>
      <c r="U24" s="68" t="s">
        <v>45</v>
      </c>
      <c r="V24" s="79"/>
      <c r="W24" s="77" t="s">
        <v>11</v>
      </c>
      <c r="AC24" s="204" t="s">
        <v>0</v>
      </c>
      <c r="AD24" s="204"/>
      <c r="AE24" s="204"/>
      <c r="AF24" s="204" t="s">
        <v>1</v>
      </c>
      <c r="AG24" s="204"/>
      <c r="AH24" s="204"/>
      <c r="AI24" s="204"/>
      <c r="AJ24" s="202" t="s">
        <v>33</v>
      </c>
      <c r="AK24" s="202"/>
      <c r="AL24" s="202"/>
      <c r="AM24" s="202"/>
      <c r="AN24" s="202" t="s">
        <v>2</v>
      </c>
      <c r="AO24" s="202"/>
      <c r="AP24" s="202"/>
      <c r="AQ24" s="202"/>
      <c r="AR24" s="202" t="s">
        <v>3</v>
      </c>
      <c r="AS24" s="202"/>
      <c r="AT24" s="202"/>
      <c r="AU24" s="202"/>
      <c r="AV24" s="205" t="s">
        <v>19</v>
      </c>
      <c r="AW24" s="206"/>
      <c r="AX24" s="206"/>
      <c r="AY24" s="207"/>
      <c r="AZ24" s="205" t="s">
        <v>20</v>
      </c>
      <c r="BA24" s="206"/>
      <c r="BB24" s="206"/>
      <c r="BC24" s="207"/>
      <c r="BL24" s="202" t="s">
        <v>28</v>
      </c>
      <c r="BM24" s="202" t="s">
        <v>29</v>
      </c>
      <c r="BN24" s="202" t="s">
        <v>25</v>
      </c>
      <c r="BO24" s="202" t="s">
        <v>30</v>
      </c>
      <c r="BP24" s="202" t="s">
        <v>6</v>
      </c>
      <c r="BQ24" s="204" t="s">
        <v>1</v>
      </c>
      <c r="BR24" s="204"/>
      <c r="BS24" s="204"/>
      <c r="BT24" s="202" t="s">
        <v>33</v>
      </c>
      <c r="BU24" s="202"/>
      <c r="BV24" s="202"/>
      <c r="BW24" s="202" t="s">
        <v>18</v>
      </c>
      <c r="BX24" s="202"/>
      <c r="BY24" s="202"/>
      <c r="BZ24" s="202" t="s">
        <v>3</v>
      </c>
      <c r="CA24" s="202"/>
      <c r="CB24" s="202"/>
      <c r="CC24" s="202" t="s">
        <v>19</v>
      </c>
      <c r="CD24" s="202"/>
      <c r="CE24" s="202"/>
      <c r="CF24" s="202"/>
      <c r="CG24" s="202" t="s">
        <v>20</v>
      </c>
    </row>
    <row r="25" spans="2:85" ht="6.75" customHeight="1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76"/>
      <c r="AC25" s="204"/>
      <c r="AD25" s="204"/>
      <c r="AE25" s="204"/>
      <c r="AF25" s="204"/>
      <c r="AG25" s="204"/>
      <c r="AH25" s="204"/>
      <c r="AI25" s="204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8"/>
      <c r="AW25" s="209"/>
      <c r="AX25" s="209"/>
      <c r="AY25" s="210"/>
      <c r="AZ25" s="208"/>
      <c r="BA25" s="209"/>
      <c r="BB25" s="209"/>
      <c r="BC25" s="210"/>
      <c r="BL25" s="202"/>
      <c r="BM25" s="202"/>
      <c r="BN25" s="202"/>
      <c r="BO25" s="202"/>
      <c r="BP25" s="202"/>
      <c r="BQ25" s="204"/>
      <c r="BR25" s="204"/>
      <c r="BS25" s="204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</row>
    <row r="26" spans="2:85" ht="45" customHeight="1">
      <c r="B26" s="125" t="s">
        <v>131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07"/>
      <c r="Q26" s="113"/>
      <c r="R26" s="108"/>
      <c r="S26" s="113" t="s">
        <v>10</v>
      </c>
      <c r="T26" s="108"/>
      <c r="U26" s="54" t="s">
        <v>23</v>
      </c>
      <c r="V26" s="109"/>
      <c r="W26" s="103"/>
      <c r="X26" s="85" t="s">
        <v>23</v>
      </c>
      <c r="Y26" s="86"/>
      <c r="Z26" s="86"/>
      <c r="AA26" s="86"/>
      <c r="AC26" s="204" t="s">
        <v>4</v>
      </c>
      <c r="AD26" s="204"/>
      <c r="AE26" s="204"/>
      <c r="AF26" s="204">
        <v>40</v>
      </c>
      <c r="AG26" s="204"/>
      <c r="AH26" s="204"/>
      <c r="AI26" s="204"/>
      <c r="AJ26" s="204">
        <v>20</v>
      </c>
      <c r="AK26" s="204"/>
      <c r="AL26" s="204"/>
      <c r="AM26" s="204"/>
      <c r="AN26" s="204">
        <v>20</v>
      </c>
      <c r="AO26" s="204"/>
      <c r="AP26" s="204"/>
      <c r="AQ26" s="204"/>
      <c r="AR26" s="204">
        <v>20</v>
      </c>
      <c r="AS26" s="204"/>
      <c r="AT26" s="204"/>
      <c r="AU26" s="204"/>
      <c r="AV26" s="211"/>
      <c r="AW26" s="212"/>
      <c r="AX26" s="212"/>
      <c r="AY26" s="213"/>
      <c r="AZ26" s="211"/>
      <c r="BA26" s="212"/>
      <c r="BB26" s="212"/>
      <c r="BC26" s="213"/>
      <c r="BD26" s="86"/>
      <c r="BF26" s="70" t="s">
        <v>10</v>
      </c>
      <c r="BL26" s="202"/>
      <c r="BM26" s="202"/>
      <c r="BN26" s="202"/>
      <c r="BO26" s="202"/>
      <c r="BP26" s="202"/>
      <c r="BQ26" s="87" t="s">
        <v>62</v>
      </c>
      <c r="BR26" s="87" t="s">
        <v>61</v>
      </c>
      <c r="BS26" s="87" t="s">
        <v>60</v>
      </c>
      <c r="BT26" s="87" t="s">
        <v>62</v>
      </c>
      <c r="BU26" s="87" t="s">
        <v>61</v>
      </c>
      <c r="BV26" s="87" t="s">
        <v>60</v>
      </c>
      <c r="BW26" s="87" t="s">
        <v>62</v>
      </c>
      <c r="BX26" s="87" t="s">
        <v>61</v>
      </c>
      <c r="BY26" s="87" t="s">
        <v>60</v>
      </c>
      <c r="BZ26" s="87" t="s">
        <v>62</v>
      </c>
      <c r="CA26" s="87" t="s">
        <v>61</v>
      </c>
      <c r="CB26" s="87" t="s">
        <v>60</v>
      </c>
      <c r="CC26" s="87" t="s">
        <v>62</v>
      </c>
      <c r="CD26" s="87" t="s">
        <v>61</v>
      </c>
      <c r="CE26" s="87" t="s">
        <v>60</v>
      </c>
      <c r="CF26" s="87" t="s">
        <v>40</v>
      </c>
      <c r="CG26" s="202"/>
    </row>
    <row r="27" spans="2:85" ht="29.25" customHeight="1">
      <c r="B27" s="125" t="s">
        <v>126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Q27" s="104"/>
      <c r="R27" s="81"/>
      <c r="S27" s="104" t="s">
        <v>10</v>
      </c>
      <c r="T27" s="82"/>
      <c r="U27" s="98" t="s">
        <v>23</v>
      </c>
      <c r="V27" s="83"/>
      <c r="W27" s="105"/>
      <c r="X27" s="85" t="s">
        <v>23</v>
      </c>
      <c r="Y27" s="86"/>
      <c r="Z27" s="86"/>
      <c r="AA27" s="86"/>
      <c r="AC27" s="200">
        <v>1</v>
      </c>
      <c r="AD27" s="201" t="s">
        <v>62</v>
      </c>
      <c r="AE27" s="201"/>
      <c r="AF27" s="198" t="s">
        <v>23</v>
      </c>
      <c r="AG27" s="198"/>
      <c r="AH27" s="198"/>
      <c r="AI27" s="198"/>
      <c r="AJ27" s="198" t="s">
        <v>23</v>
      </c>
      <c r="AK27" s="198"/>
      <c r="AL27" s="198"/>
      <c r="AM27" s="198"/>
      <c r="AN27" s="198" t="s">
        <v>23</v>
      </c>
      <c r="AO27" s="198"/>
      <c r="AP27" s="198"/>
      <c r="AQ27" s="198"/>
      <c r="AR27" s="198" t="s">
        <v>23</v>
      </c>
      <c r="AS27" s="198"/>
      <c r="AT27" s="198"/>
      <c r="AU27" s="198"/>
      <c r="AV27" s="198">
        <v>0</v>
      </c>
      <c r="AW27" s="198"/>
      <c r="AX27" s="198"/>
      <c r="AY27" s="198"/>
      <c r="AZ27" s="198" t="s">
        <v>23</v>
      </c>
      <c r="BA27" s="198"/>
      <c r="BB27" s="198"/>
      <c r="BC27" s="198"/>
      <c r="BD27" s="199">
        <v>1</v>
      </c>
      <c r="BF27" s="70" t="s">
        <v>12</v>
      </c>
      <c r="BL27" s="80" t="s">
        <v>56</v>
      </c>
      <c r="BM27" s="80" t="s">
        <v>57</v>
      </c>
      <c r="BN27" s="80" t="s">
        <v>55</v>
      </c>
      <c r="BO27" s="89">
        <v>40978</v>
      </c>
      <c r="BP27" s="80" t="s">
        <v>22</v>
      </c>
      <c r="BQ27" s="80" t="s">
        <v>23</v>
      </c>
      <c r="BR27" s="80" t="s">
        <v>23</v>
      </c>
      <c r="BS27" s="80">
        <v>40</v>
      </c>
      <c r="BT27" s="80" t="s">
        <v>23</v>
      </c>
      <c r="BU27" s="80">
        <v>20</v>
      </c>
      <c r="BV27" s="80" t="s">
        <v>23</v>
      </c>
      <c r="BW27" s="80" t="s">
        <v>23</v>
      </c>
      <c r="BX27" s="80">
        <v>20</v>
      </c>
      <c r="BY27" s="80" t="s">
        <v>23</v>
      </c>
      <c r="BZ27" s="80" t="s">
        <v>23</v>
      </c>
      <c r="CA27" s="80" t="s">
        <v>23</v>
      </c>
      <c r="CB27" s="80">
        <v>20</v>
      </c>
      <c r="CC27" s="80">
        <v>0</v>
      </c>
      <c r="CD27" s="80">
        <v>40</v>
      </c>
      <c r="CE27" s="80">
        <v>60</v>
      </c>
      <c r="CF27" s="80">
        <v>60</v>
      </c>
      <c r="CG27" s="90" t="s">
        <v>60</v>
      </c>
    </row>
    <row r="28" spans="2:56" ht="29.25" customHeight="1">
      <c r="B28" s="125" t="s">
        <v>127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Q28" s="80"/>
      <c r="R28" s="81"/>
      <c r="S28" s="80" t="s">
        <v>10</v>
      </c>
      <c r="T28" s="82"/>
      <c r="U28" s="54" t="s">
        <v>23</v>
      </c>
      <c r="V28" s="83"/>
      <c r="W28" s="84"/>
      <c r="X28" s="85" t="s">
        <v>23</v>
      </c>
      <c r="Y28" s="86"/>
      <c r="Z28" s="86"/>
      <c r="AA28" s="86"/>
      <c r="AC28" s="200"/>
      <c r="AD28" s="201"/>
      <c r="AE28" s="201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</row>
    <row r="29" spans="2:56" ht="29.25" customHeight="1"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Q29" s="80"/>
      <c r="R29" s="81"/>
      <c r="S29" s="80" t="s">
        <v>10</v>
      </c>
      <c r="T29" s="82"/>
      <c r="U29" s="54" t="s">
        <v>23</v>
      </c>
      <c r="V29" s="83"/>
      <c r="W29" s="84"/>
      <c r="X29" s="85" t="s">
        <v>23</v>
      </c>
      <c r="Y29" s="86"/>
      <c r="Z29" s="86"/>
      <c r="AA29" s="86"/>
      <c r="AC29" s="200">
        <v>2</v>
      </c>
      <c r="AD29" s="201" t="s">
        <v>61</v>
      </c>
      <c r="AE29" s="201"/>
      <c r="AF29" s="198" t="s">
        <v>23</v>
      </c>
      <c r="AG29" s="198"/>
      <c r="AH29" s="198"/>
      <c r="AI29" s="198"/>
      <c r="AJ29" s="198">
        <v>20</v>
      </c>
      <c r="AK29" s="198"/>
      <c r="AL29" s="198"/>
      <c r="AM29" s="198"/>
      <c r="AN29" s="198">
        <v>20</v>
      </c>
      <c r="AO29" s="198"/>
      <c r="AP29" s="198"/>
      <c r="AQ29" s="198"/>
      <c r="AR29" s="198" t="s">
        <v>23</v>
      </c>
      <c r="AS29" s="198"/>
      <c r="AT29" s="198"/>
      <c r="AU29" s="198"/>
      <c r="AV29" s="198">
        <v>40</v>
      </c>
      <c r="AW29" s="198"/>
      <c r="AX29" s="198"/>
      <c r="AY29" s="198"/>
      <c r="AZ29" s="198" t="s">
        <v>23</v>
      </c>
      <c r="BA29" s="198"/>
      <c r="BB29" s="198"/>
      <c r="BC29" s="198"/>
      <c r="BD29" s="199">
        <v>2</v>
      </c>
    </row>
    <row r="30" spans="2:56" ht="63" customHeight="1">
      <c r="B30" s="125" t="s">
        <v>129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Q30" s="80"/>
      <c r="R30" s="81"/>
      <c r="S30" s="80" t="s">
        <v>10</v>
      </c>
      <c r="T30" s="82"/>
      <c r="U30" s="54" t="s">
        <v>23</v>
      </c>
      <c r="V30" s="83"/>
      <c r="W30" s="84"/>
      <c r="X30" s="85" t="s">
        <v>23</v>
      </c>
      <c r="Y30" s="86"/>
      <c r="Z30" s="86"/>
      <c r="AA30" s="86"/>
      <c r="AC30" s="200"/>
      <c r="AD30" s="201"/>
      <c r="AE30" s="201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</row>
    <row r="31" spans="2:56" ht="45.75" customHeight="1">
      <c r="B31" s="125" t="s">
        <v>130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80" t="s">
        <v>10</v>
      </c>
      <c r="R31" s="81"/>
      <c r="S31" s="80"/>
      <c r="T31" s="82"/>
      <c r="U31" s="54" t="s">
        <v>23</v>
      </c>
      <c r="V31" s="83"/>
      <c r="W31" s="84" t="s">
        <v>56</v>
      </c>
      <c r="X31" s="85">
        <v>3</v>
      </c>
      <c r="Y31" s="86"/>
      <c r="Z31" s="86"/>
      <c r="AA31" s="86"/>
      <c r="AB31" s="86"/>
      <c r="AC31" s="200">
        <v>3</v>
      </c>
      <c r="AD31" s="201" t="s">
        <v>60</v>
      </c>
      <c r="AE31" s="201"/>
      <c r="AF31" s="198">
        <v>40</v>
      </c>
      <c r="AG31" s="198"/>
      <c r="AH31" s="198"/>
      <c r="AI31" s="198"/>
      <c r="AJ31" s="198" t="s">
        <v>23</v>
      </c>
      <c r="AK31" s="198"/>
      <c r="AL31" s="198"/>
      <c r="AM31" s="198"/>
      <c r="AN31" s="198" t="s">
        <v>23</v>
      </c>
      <c r="AO31" s="198"/>
      <c r="AP31" s="198"/>
      <c r="AQ31" s="198"/>
      <c r="AR31" s="198">
        <v>20</v>
      </c>
      <c r="AS31" s="198"/>
      <c r="AT31" s="198"/>
      <c r="AU31" s="198"/>
      <c r="AV31" s="198">
        <v>60</v>
      </c>
      <c r="AW31" s="198"/>
      <c r="AX31" s="198"/>
      <c r="AY31" s="198"/>
      <c r="AZ31" s="198" t="s">
        <v>60</v>
      </c>
      <c r="BA31" s="198"/>
      <c r="BB31" s="198"/>
      <c r="BC31" s="198"/>
      <c r="BD31" s="199">
        <v>3</v>
      </c>
    </row>
    <row r="32" spans="29:56" ht="27" customHeight="1">
      <c r="AC32" s="200"/>
      <c r="AD32" s="201"/>
      <c r="AE32" s="201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</row>
    <row r="33" spans="2:56" ht="27" customHeight="1">
      <c r="B33" s="115" t="s">
        <v>125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AC33" s="106"/>
      <c r="AD33" s="83"/>
      <c r="AE33" s="83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</row>
    <row r="34" spans="29:56" ht="27" customHeight="1">
      <c r="AC34" s="106"/>
      <c r="AD34" s="83"/>
      <c r="AE34" s="83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</row>
    <row r="35" spans="2:31" ht="15.75">
      <c r="B35" s="230" t="s">
        <v>34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AD35" s="91"/>
      <c r="AE35" s="91"/>
    </row>
    <row r="37" spans="2:23" ht="36.75" customHeight="1">
      <c r="B37" s="127" t="s">
        <v>119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9" spans="17:23" ht="36">
      <c r="Q39" s="77" t="s">
        <v>8</v>
      </c>
      <c r="R39" s="78"/>
      <c r="S39" s="77" t="s">
        <v>9</v>
      </c>
      <c r="T39" s="78"/>
      <c r="U39" s="68" t="s">
        <v>45</v>
      </c>
      <c r="V39" s="79"/>
      <c r="W39" s="77" t="s">
        <v>11</v>
      </c>
    </row>
    <row r="40" spans="17:23" ht="15">
      <c r="Q40" s="79"/>
      <c r="R40" s="79"/>
      <c r="S40" s="79"/>
      <c r="T40" s="79"/>
      <c r="U40" s="79"/>
      <c r="V40" s="79"/>
      <c r="W40" s="79"/>
    </row>
    <row r="41" spans="2:24" ht="27" customHeight="1">
      <c r="B41" s="195" t="s">
        <v>35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7"/>
      <c r="Q41" s="80"/>
      <c r="R41" s="81"/>
      <c r="S41" s="80"/>
      <c r="T41" s="82"/>
      <c r="U41" s="84" t="s">
        <v>23</v>
      </c>
      <c r="V41" s="83"/>
      <c r="W41" s="92"/>
      <c r="X41" s="85" t="s">
        <v>23</v>
      </c>
    </row>
    <row r="42" spans="2:24" ht="27" customHeight="1">
      <c r="B42" s="191" t="s">
        <v>58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Q42" s="80" t="s">
        <v>44</v>
      </c>
      <c r="R42" s="81"/>
      <c r="S42" s="80"/>
      <c r="T42" s="82"/>
      <c r="U42" s="84" t="s">
        <v>23</v>
      </c>
      <c r="V42" s="83"/>
      <c r="W42" s="92">
        <v>309</v>
      </c>
      <c r="X42" s="85">
        <v>2</v>
      </c>
    </row>
    <row r="43" spans="2:24" ht="27" customHeight="1">
      <c r="B43" s="191" t="s">
        <v>37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Q43" s="80"/>
      <c r="R43" s="81"/>
      <c r="S43" s="80"/>
      <c r="T43" s="82"/>
      <c r="U43" s="84" t="s">
        <v>23</v>
      </c>
      <c r="V43" s="83"/>
      <c r="W43" s="92"/>
      <c r="X43" s="85" t="s">
        <v>23</v>
      </c>
    </row>
    <row r="45" spans="2:23" ht="15.75">
      <c r="B45" s="230" t="s">
        <v>38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2"/>
    </row>
    <row r="47" spans="2:23" ht="34.5" customHeight="1">
      <c r="B47" s="153" t="s">
        <v>123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9" spans="17:23" ht="43.5" customHeight="1">
      <c r="Q49" s="77" t="s">
        <v>8</v>
      </c>
      <c r="R49" s="78"/>
      <c r="S49" s="77" t="s">
        <v>9</v>
      </c>
      <c r="T49" s="78"/>
      <c r="U49" s="68" t="s">
        <v>45</v>
      </c>
      <c r="V49" s="79"/>
      <c r="W49" s="77" t="s">
        <v>11</v>
      </c>
    </row>
    <row r="50" spans="17:23" ht="15">
      <c r="Q50" s="79"/>
      <c r="R50" s="79"/>
      <c r="S50" s="79"/>
      <c r="T50" s="79"/>
      <c r="U50" s="79"/>
      <c r="V50" s="79"/>
      <c r="W50" s="79"/>
    </row>
    <row r="51" spans="2:24" ht="23.25" customHeight="1">
      <c r="B51" s="195" t="s">
        <v>13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Q51" s="80"/>
      <c r="R51" s="81"/>
      <c r="S51" s="80"/>
      <c r="T51" s="82"/>
      <c r="U51" s="84" t="s">
        <v>23</v>
      </c>
      <c r="V51" s="83"/>
      <c r="W51" s="84"/>
      <c r="X51" s="85" t="s">
        <v>23</v>
      </c>
    </row>
    <row r="52" spans="2:24" ht="23.25" customHeight="1">
      <c r="B52" s="195" t="s">
        <v>14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Q52" s="80"/>
      <c r="R52" s="81"/>
      <c r="S52" s="80"/>
      <c r="T52" s="82"/>
      <c r="U52" s="84" t="s">
        <v>23</v>
      </c>
      <c r="V52" s="83"/>
      <c r="W52" s="84"/>
      <c r="X52" s="85" t="s">
        <v>23</v>
      </c>
    </row>
    <row r="53" spans="2:24" ht="23.25" customHeight="1">
      <c r="B53" s="191" t="s">
        <v>16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Q53" s="80" t="s">
        <v>44</v>
      </c>
      <c r="R53" s="81"/>
      <c r="S53" s="80"/>
      <c r="T53" s="82"/>
      <c r="U53" s="84" t="s">
        <v>23</v>
      </c>
      <c r="V53" s="83"/>
      <c r="W53" s="84"/>
      <c r="X53" s="85">
        <v>2</v>
      </c>
    </row>
    <row r="54" spans="2:24" ht="23.25" customHeight="1">
      <c r="B54" s="191" t="s">
        <v>15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Q54" s="80"/>
      <c r="R54" s="81"/>
      <c r="S54" s="80"/>
      <c r="T54" s="82"/>
      <c r="U54" s="84" t="s">
        <v>23</v>
      </c>
      <c r="V54" s="83"/>
      <c r="W54" s="84"/>
      <c r="X54" s="85" t="s">
        <v>23</v>
      </c>
    </row>
    <row r="56" spans="2:23" ht="15.75">
      <c r="B56" s="230" t="s">
        <v>17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2"/>
    </row>
    <row r="58" spans="2:23" ht="14.25">
      <c r="B58" s="188" t="s">
        <v>116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60" spans="2:23" ht="36" customHeight="1">
      <c r="B60" s="153" t="s">
        <v>120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2" spans="17:23" ht="36">
      <c r="Q62" s="77" t="s">
        <v>8</v>
      </c>
      <c r="R62" s="78"/>
      <c r="S62" s="77" t="s">
        <v>9</v>
      </c>
      <c r="T62" s="78"/>
      <c r="U62" s="68" t="s">
        <v>45</v>
      </c>
      <c r="V62" s="79"/>
      <c r="W62" s="77" t="s">
        <v>11</v>
      </c>
    </row>
    <row r="63" spans="17:22" ht="15">
      <c r="Q63" s="79"/>
      <c r="R63" s="79"/>
      <c r="S63" s="79"/>
      <c r="T63" s="79"/>
      <c r="U63" s="79"/>
      <c r="V63" s="79"/>
    </row>
    <row r="64" spans="2:24" ht="45" customHeight="1">
      <c r="B64" s="195" t="s">
        <v>39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7"/>
      <c r="Q64" s="80"/>
      <c r="R64" s="81"/>
      <c r="S64" s="80"/>
      <c r="T64" s="82"/>
      <c r="U64" s="84" t="s">
        <v>23</v>
      </c>
      <c r="V64" s="83"/>
      <c r="W64" s="84"/>
      <c r="X64" s="85" t="s">
        <v>23</v>
      </c>
    </row>
    <row r="65" spans="2:24" ht="45" customHeight="1">
      <c r="B65" s="191" t="s">
        <v>118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Q65" s="80"/>
      <c r="R65" s="81"/>
      <c r="S65" s="80"/>
      <c r="T65" s="82"/>
      <c r="U65" s="84" t="s">
        <v>23</v>
      </c>
      <c r="V65" s="83"/>
      <c r="W65" s="84"/>
      <c r="X65" s="85" t="s">
        <v>23</v>
      </c>
    </row>
    <row r="66" spans="2:24" ht="45" customHeight="1">
      <c r="B66" s="126" t="s">
        <v>124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Q66" s="80" t="s">
        <v>44</v>
      </c>
      <c r="R66" s="81"/>
      <c r="S66" s="80"/>
      <c r="T66" s="82"/>
      <c r="U66" s="84" t="s">
        <v>23</v>
      </c>
      <c r="V66" s="83"/>
      <c r="W66" s="84" t="s">
        <v>59</v>
      </c>
      <c r="X66" s="85">
        <v>3</v>
      </c>
    </row>
  </sheetData>
  <sheetProtection/>
  <mergeCells count="95">
    <mergeCell ref="B60:W60"/>
    <mergeCell ref="B4:W4"/>
    <mergeCell ref="B58:W58"/>
    <mergeCell ref="B66:O66"/>
    <mergeCell ref="B2:W2"/>
    <mergeCell ref="B53:O53"/>
    <mergeCell ref="B54:O54"/>
    <mergeCell ref="B56:W56"/>
    <mergeCell ref="B64:O64"/>
    <mergeCell ref="B65:O65"/>
    <mergeCell ref="B42:O42"/>
    <mergeCell ref="B43:O43"/>
    <mergeCell ref="B45:W45"/>
    <mergeCell ref="B51:O51"/>
    <mergeCell ref="B52:O52"/>
    <mergeCell ref="B47:W47"/>
    <mergeCell ref="BD31:BD32"/>
    <mergeCell ref="B35:W35"/>
    <mergeCell ref="B41:O41"/>
    <mergeCell ref="B31:O31"/>
    <mergeCell ref="AC31:AC32"/>
    <mergeCell ref="AD31:AE32"/>
    <mergeCell ref="AF31:AI32"/>
    <mergeCell ref="AJ31:AM32"/>
    <mergeCell ref="AN31:AQ32"/>
    <mergeCell ref="B37:W37"/>
    <mergeCell ref="AN29:AQ30"/>
    <mergeCell ref="AR29:AU30"/>
    <mergeCell ref="AV29:AY30"/>
    <mergeCell ref="AZ29:BC30"/>
    <mergeCell ref="AR31:AU32"/>
    <mergeCell ref="AV31:AY32"/>
    <mergeCell ref="AZ31:BC32"/>
    <mergeCell ref="BD29:BD30"/>
    <mergeCell ref="B30:O30"/>
    <mergeCell ref="AR27:AU28"/>
    <mergeCell ref="AV27:AY28"/>
    <mergeCell ref="AZ27:BC28"/>
    <mergeCell ref="BD27:BD28"/>
    <mergeCell ref="B28:O28"/>
    <mergeCell ref="B29:O29"/>
    <mergeCell ref="AC29:AC30"/>
    <mergeCell ref="AD29:AE30"/>
    <mergeCell ref="AJ29:AM30"/>
    <mergeCell ref="B27:O27"/>
    <mergeCell ref="AC27:AC28"/>
    <mergeCell ref="AD27:AE28"/>
    <mergeCell ref="AF27:AI28"/>
    <mergeCell ref="AJ27:AM28"/>
    <mergeCell ref="BZ24:CB25"/>
    <mergeCell ref="CC24:CF25"/>
    <mergeCell ref="CG24:CG26"/>
    <mergeCell ref="B25:U25"/>
    <mergeCell ref="B26:O26"/>
    <mergeCell ref="AC26:AE26"/>
    <mergeCell ref="AF26:AI26"/>
    <mergeCell ref="AJ26:AM26"/>
    <mergeCell ref="AN26:AQ26"/>
    <mergeCell ref="AC24:AE25"/>
    <mergeCell ref="BP24:BP26"/>
    <mergeCell ref="BQ24:BS25"/>
    <mergeCell ref="BT24:BV25"/>
    <mergeCell ref="BW24:BY25"/>
    <mergeCell ref="AN27:AQ28"/>
    <mergeCell ref="BO24:BO26"/>
    <mergeCell ref="AZ24:BC26"/>
    <mergeCell ref="BL24:BL26"/>
    <mergeCell ref="BM24:BM26"/>
    <mergeCell ref="BN24:BN26"/>
    <mergeCell ref="AJ24:AM25"/>
    <mergeCell ref="AN24:AQ25"/>
    <mergeCell ref="AF24:AI25"/>
    <mergeCell ref="B14:I14"/>
    <mergeCell ref="J14:O14"/>
    <mergeCell ref="P14:W14"/>
    <mergeCell ref="J12:O12"/>
    <mergeCell ref="P12:W12"/>
    <mergeCell ref="AE12:AF12"/>
    <mergeCell ref="AR24:AU25"/>
    <mergeCell ref="AV24:AY26"/>
    <mergeCell ref="AR26:AU26"/>
    <mergeCell ref="B16:W16"/>
    <mergeCell ref="B18:W18"/>
    <mergeCell ref="B20:W20"/>
    <mergeCell ref="AC22:BC22"/>
    <mergeCell ref="B33:W33"/>
    <mergeCell ref="B22:W22"/>
    <mergeCell ref="B23:U23"/>
    <mergeCell ref="AF29:AI30"/>
    <mergeCell ref="AE7:AF7"/>
    <mergeCell ref="B8:W8"/>
    <mergeCell ref="AE8:AF8"/>
    <mergeCell ref="B10:W10"/>
    <mergeCell ref="AE10:AF10"/>
    <mergeCell ref="B12:I12"/>
  </mergeCells>
  <conditionalFormatting sqref="BD26 AB31 U27:W31 U39 U62 U49 U26:AA26 U24">
    <cfRule type="cellIs" priority="15" dxfId="225" operator="equal">
      <formula>'EJ 3 - GUACARI'!#REF!</formula>
    </cfRule>
  </conditionalFormatting>
  <conditionalFormatting sqref="AN29 AN31 AR31 AR27 AV29 AV31 AZ29 AZ31 BD29 BD31 AF27 AF29 AF31 U41:W43 AJ27 AJ29 AJ31 U51:W54 AN27 U64:W66 AR29 AV27 AZ27 BD27 U24 U39 U62 U49 U26:W31">
    <cfRule type="cellIs" priority="14" dxfId="226" operator="equal">
      <formula>$BF$27</formula>
    </cfRule>
  </conditionalFormatting>
  <conditionalFormatting sqref="X27:AA31">
    <cfRule type="cellIs" priority="13" dxfId="225" operator="equal">
      <formula>'EJ 3 - GUACARI'!#REF!</formula>
    </cfRule>
  </conditionalFormatting>
  <conditionalFormatting sqref="AF27 AF29 AJ29 AV27 AV29 AV31 AZ27 AZ29 AZ31 BD27 BD29 BD31 U51:W52 U64:W64">
    <cfRule type="cellIs" priority="12" dxfId="225" operator="equal">
      <formula>'EJ 3 - GUACARI'!#REF!</formula>
    </cfRule>
  </conditionalFormatting>
  <conditionalFormatting sqref="AF31 X65">
    <cfRule type="cellIs" priority="11" dxfId="225" operator="equal">
      <formula>'EJ 3 - GUACARI'!#REF!</formula>
    </cfRule>
  </conditionalFormatting>
  <conditionalFormatting sqref="U41:V41 AN27 AN29 AN31 W41:W43">
    <cfRule type="cellIs" priority="10" dxfId="225" operator="equal">
      <formula>'EJ 3 - GUACARI'!#REF!</formula>
    </cfRule>
  </conditionalFormatting>
  <conditionalFormatting sqref="U42:W42 U54:W54">
    <cfRule type="cellIs" priority="9" dxfId="225" operator="equal">
      <formula>'EJ 3 - GUACARI'!#REF!</formula>
    </cfRule>
  </conditionalFormatting>
  <conditionalFormatting sqref="U43:X43">
    <cfRule type="cellIs" priority="8" dxfId="225" operator="equal">
      <formula>'EJ 3 - GUACARI'!#REF!</formula>
    </cfRule>
  </conditionalFormatting>
  <conditionalFormatting sqref="AJ27 AJ31">
    <cfRule type="cellIs" priority="7" dxfId="225" operator="equal">
      <formula>'EJ 3 - GUACARI'!#REF!</formula>
    </cfRule>
  </conditionalFormatting>
  <conditionalFormatting sqref="X41 U66:W66">
    <cfRule type="cellIs" priority="6" dxfId="225" operator="equal">
      <formula>'EJ 3 - GUACARI'!#REF!</formula>
    </cfRule>
  </conditionalFormatting>
  <conditionalFormatting sqref="X42 X51:X54">
    <cfRule type="cellIs" priority="5" dxfId="225" operator="equal">
      <formula>'EJ 3 - GUACARI'!#REF!</formula>
    </cfRule>
  </conditionalFormatting>
  <conditionalFormatting sqref="AR29 AR31 AR27 U53:W53">
    <cfRule type="cellIs" priority="4" dxfId="225" operator="equal">
      <formula>'EJ 3 - GUACARI'!#REF!</formula>
    </cfRule>
  </conditionalFormatting>
  <conditionalFormatting sqref="X64">
    <cfRule type="cellIs" priority="2" dxfId="225" operator="equal">
      <formula>'EJ 3 - GUACARI'!#REF!</formula>
    </cfRule>
  </conditionalFormatting>
  <conditionalFormatting sqref="U65:W65">
    <cfRule type="cellIs" priority="3" dxfId="225" operator="equal">
      <formula>'EJ 3 - GUACARI'!#REF!</formula>
    </cfRule>
  </conditionalFormatting>
  <conditionalFormatting sqref="X66">
    <cfRule type="cellIs" priority="1" dxfId="225" operator="equal">
      <formula>'EJ 3 - GUACARI'!#REF!</formula>
    </cfRule>
  </conditionalFormatting>
  <dataValidations count="1">
    <dataValidation type="list" allowBlank="1" showInputMessage="1" showErrorMessage="1" error="DEBE MARCAR SOLO CON UNA X MAYUSCULA" sqref="S64:T66 S26:T31 Q41:Q43 S41:T43 S51:T54 Q51:Q54 Q64:Q66 Q26:Q31">
      <formula1>$BF$26</formula1>
    </dataValidation>
  </dataValidations>
  <printOptions/>
  <pageMargins left="0.7" right="0.7" top="0.75" bottom="0.75" header="0.3" footer="0.3"/>
  <pageSetup horizontalDpi="600" verticalDpi="600" orientation="portrait" scale="60" r:id="rId1"/>
  <colBreaks count="2" manualBreakCount="2">
    <brk id="68" min="21" max="27" man="1"/>
    <brk id="77" min="2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CG66"/>
  <sheetViews>
    <sheetView view="pageBreakPreview" zoomScale="70" zoomScaleSheetLayoutView="70" zoomScalePageLayoutView="0" workbookViewId="0" topLeftCell="A13">
      <selection activeCell="B26" sqref="B26:O31"/>
    </sheetView>
  </sheetViews>
  <sheetFormatPr defaultColWidth="11.421875" defaultRowHeight="15"/>
  <cols>
    <col min="1" max="13" width="4.28125" style="70" customWidth="1"/>
    <col min="14" max="14" width="6.00390625" style="70" customWidth="1"/>
    <col min="15" max="17" width="4.28125" style="70" customWidth="1"/>
    <col min="18" max="18" width="1.1484375" style="70" customWidth="1"/>
    <col min="19" max="19" width="4.28125" style="70" customWidth="1"/>
    <col min="20" max="20" width="1.57421875" style="70" customWidth="1"/>
    <col min="21" max="21" width="7.140625" style="70" customWidth="1"/>
    <col min="22" max="22" width="1.7109375" style="70" customWidth="1"/>
    <col min="23" max="23" width="27.421875" style="70" customWidth="1"/>
    <col min="24" max="24" width="11.28125" style="69" hidden="1" customWidth="1"/>
    <col min="25" max="26" width="11.28125" style="70" hidden="1" customWidth="1"/>
    <col min="27" max="27" width="3.140625" style="70" customWidth="1"/>
    <col min="28" max="29" width="4.7109375" style="70" customWidth="1"/>
    <col min="30" max="30" width="4.57421875" style="70" customWidth="1"/>
    <col min="31" max="31" width="10.57421875" style="70" customWidth="1"/>
    <col min="32" max="41" width="4.7109375" style="70" customWidth="1"/>
    <col min="42" max="52" width="4.00390625" style="70" customWidth="1"/>
    <col min="53" max="54" width="5.8515625" style="70" customWidth="1"/>
    <col min="55" max="56" width="4.00390625" style="70" customWidth="1"/>
    <col min="57" max="62" width="4.28125" style="70" hidden="1" customWidth="1"/>
    <col min="63" max="63" width="4.28125" style="70" customWidth="1"/>
    <col min="64" max="64" width="31.57421875" style="70" customWidth="1"/>
    <col min="65" max="65" width="25.421875" style="70" customWidth="1"/>
    <col min="66" max="66" width="29.7109375" style="70" customWidth="1"/>
    <col min="67" max="67" width="19.28125" style="70" customWidth="1"/>
    <col min="68" max="68" width="28.7109375" style="70" customWidth="1"/>
    <col min="69" max="72" width="15.421875" style="70" customWidth="1"/>
    <col min="73" max="73" width="20.140625" style="70" customWidth="1"/>
    <col min="74" max="75" width="15.421875" style="70" customWidth="1"/>
    <col min="76" max="76" width="20.57421875" style="70" customWidth="1"/>
    <col min="77" max="80" width="15.421875" style="70" customWidth="1"/>
    <col min="81" max="84" width="18.7109375" style="70" customWidth="1"/>
    <col min="85" max="85" width="29.140625" style="70" customWidth="1"/>
    <col min="86" max="16384" width="11.421875" style="70" customWidth="1"/>
  </cols>
  <sheetData>
    <row r="2" spans="2:23" ht="15">
      <c r="B2" s="190" t="s">
        <v>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2:23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2:23" ht="81.75" customHeigh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6" ht="14.25">
      <c r="B6" s="70" t="s">
        <v>46</v>
      </c>
    </row>
    <row r="7" spans="31:32" ht="14.25">
      <c r="AE7" s="221"/>
      <c r="AF7" s="221"/>
    </row>
    <row r="8" spans="2:32" ht="15.75">
      <c r="B8" s="192" t="s">
        <v>28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AE8" s="221"/>
      <c r="AF8" s="221"/>
    </row>
    <row r="9" spans="31:32" ht="6" customHeight="1">
      <c r="AE9" s="72"/>
      <c r="AF9" s="72"/>
    </row>
    <row r="10" spans="2:32" ht="14.25">
      <c r="B10" s="214" t="s">
        <v>63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AE10" s="221"/>
      <c r="AF10" s="221"/>
    </row>
    <row r="11" spans="31:32" ht="5.25" customHeight="1">
      <c r="AE11" s="72"/>
      <c r="AF11" s="72"/>
    </row>
    <row r="12" spans="2:32" ht="26.25" customHeight="1">
      <c r="B12" s="226" t="s">
        <v>29</v>
      </c>
      <c r="C12" s="226"/>
      <c r="D12" s="226"/>
      <c r="E12" s="226"/>
      <c r="F12" s="226"/>
      <c r="G12" s="226"/>
      <c r="H12" s="226"/>
      <c r="I12" s="226"/>
      <c r="J12" s="226" t="s">
        <v>25</v>
      </c>
      <c r="K12" s="226"/>
      <c r="L12" s="226"/>
      <c r="M12" s="226"/>
      <c r="N12" s="226"/>
      <c r="O12" s="227"/>
      <c r="P12" s="227" t="s">
        <v>30</v>
      </c>
      <c r="Q12" s="228"/>
      <c r="R12" s="228"/>
      <c r="S12" s="228"/>
      <c r="T12" s="228"/>
      <c r="U12" s="228"/>
      <c r="V12" s="228"/>
      <c r="W12" s="229"/>
      <c r="AE12" s="221"/>
      <c r="AF12" s="221"/>
    </row>
    <row r="13" ht="4.5" customHeight="1">
      <c r="O13" s="70" t="s">
        <v>65</v>
      </c>
    </row>
    <row r="14" spans="2:23" ht="26.25" customHeight="1">
      <c r="B14" s="222" t="s">
        <v>64</v>
      </c>
      <c r="C14" s="222"/>
      <c r="D14" s="222"/>
      <c r="E14" s="222"/>
      <c r="F14" s="222"/>
      <c r="G14" s="222"/>
      <c r="H14" s="222"/>
      <c r="I14" s="222"/>
      <c r="J14" s="222" t="s">
        <v>65</v>
      </c>
      <c r="K14" s="222"/>
      <c r="L14" s="222"/>
      <c r="M14" s="222">
        <v>40978</v>
      </c>
      <c r="N14" s="222"/>
      <c r="O14" s="218"/>
      <c r="P14" s="223">
        <v>40978</v>
      </c>
      <c r="Q14" s="224"/>
      <c r="R14" s="224"/>
      <c r="S14" s="224"/>
      <c r="T14" s="224"/>
      <c r="U14" s="224"/>
      <c r="V14" s="224"/>
      <c r="W14" s="225"/>
    </row>
    <row r="15" ht="5.25" customHeight="1"/>
    <row r="16" spans="2:23" ht="15.75">
      <c r="B16" s="230" t="s">
        <v>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2"/>
    </row>
    <row r="17" spans="2:22" ht="6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2:23" ht="14.25">
      <c r="B18" s="214" t="s">
        <v>22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</row>
    <row r="19" ht="5.25" customHeight="1"/>
    <row r="20" spans="2:23" ht="15.75">
      <c r="B20" s="230" t="s">
        <v>7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2"/>
    </row>
    <row r="22" spans="2:55" ht="50.25" customHeight="1">
      <c r="B22" s="217" t="s">
        <v>122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AC22" s="233" t="s">
        <v>50</v>
      </c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</row>
    <row r="23" spans="2:82" ht="14.25"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76"/>
      <c r="AC23" s="70" t="s">
        <v>51</v>
      </c>
      <c r="AD23" s="70" t="s">
        <v>63</v>
      </c>
      <c r="BL23" s="70" t="s">
        <v>51</v>
      </c>
      <c r="BM23" s="70" t="s">
        <v>63</v>
      </c>
      <c r="BQ23" s="70" t="s">
        <v>51</v>
      </c>
      <c r="BR23" s="70" t="s">
        <v>63</v>
      </c>
      <c r="CC23" s="70" t="s">
        <v>51</v>
      </c>
      <c r="CD23" s="70" t="s">
        <v>63</v>
      </c>
    </row>
    <row r="24" spans="17:85" ht="51.75" customHeight="1">
      <c r="Q24" s="77" t="s">
        <v>8</v>
      </c>
      <c r="R24" s="78"/>
      <c r="S24" s="77" t="s">
        <v>9</v>
      </c>
      <c r="T24" s="78"/>
      <c r="U24" s="67" t="s">
        <v>45</v>
      </c>
      <c r="V24" s="79"/>
      <c r="W24" s="77" t="s">
        <v>11</v>
      </c>
      <c r="AC24" s="204" t="s">
        <v>0</v>
      </c>
      <c r="AD24" s="204"/>
      <c r="AE24" s="204"/>
      <c r="AF24" s="204" t="s">
        <v>1</v>
      </c>
      <c r="AG24" s="204"/>
      <c r="AH24" s="204"/>
      <c r="AI24" s="204"/>
      <c r="AJ24" s="202" t="s">
        <v>33</v>
      </c>
      <c r="AK24" s="202"/>
      <c r="AL24" s="202"/>
      <c r="AM24" s="202"/>
      <c r="AN24" s="202" t="s">
        <v>2</v>
      </c>
      <c r="AO24" s="202"/>
      <c r="AP24" s="202"/>
      <c r="AQ24" s="202"/>
      <c r="AR24" s="202" t="s">
        <v>3</v>
      </c>
      <c r="AS24" s="202"/>
      <c r="AT24" s="202"/>
      <c r="AU24" s="202"/>
      <c r="AV24" s="205" t="s">
        <v>19</v>
      </c>
      <c r="AW24" s="206"/>
      <c r="AX24" s="206"/>
      <c r="AY24" s="207"/>
      <c r="AZ24" s="205" t="s">
        <v>20</v>
      </c>
      <c r="BA24" s="206"/>
      <c r="BB24" s="206"/>
      <c r="BC24" s="207"/>
      <c r="BL24" s="202" t="s">
        <v>28</v>
      </c>
      <c r="BM24" s="202" t="s">
        <v>29</v>
      </c>
      <c r="BN24" s="202" t="s">
        <v>25</v>
      </c>
      <c r="BO24" s="202" t="s">
        <v>30</v>
      </c>
      <c r="BP24" s="202" t="s">
        <v>6</v>
      </c>
      <c r="BQ24" s="204" t="s">
        <v>1</v>
      </c>
      <c r="BR24" s="204"/>
      <c r="BS24" s="204"/>
      <c r="BT24" s="202" t="s">
        <v>33</v>
      </c>
      <c r="BU24" s="202"/>
      <c r="BV24" s="202"/>
      <c r="BW24" s="202" t="s">
        <v>18</v>
      </c>
      <c r="BX24" s="202"/>
      <c r="BY24" s="202"/>
      <c r="BZ24" s="202" t="s">
        <v>3</v>
      </c>
      <c r="CA24" s="202"/>
      <c r="CB24" s="202"/>
      <c r="CC24" s="202" t="s">
        <v>19</v>
      </c>
      <c r="CD24" s="202"/>
      <c r="CE24" s="202"/>
      <c r="CF24" s="202"/>
      <c r="CG24" s="202" t="s">
        <v>20</v>
      </c>
    </row>
    <row r="25" spans="2:85" ht="6.75" customHeight="1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76"/>
      <c r="AC25" s="204"/>
      <c r="AD25" s="204"/>
      <c r="AE25" s="204"/>
      <c r="AF25" s="204"/>
      <c r="AG25" s="204"/>
      <c r="AH25" s="204"/>
      <c r="AI25" s="204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8"/>
      <c r="AW25" s="209"/>
      <c r="AX25" s="209"/>
      <c r="AY25" s="210"/>
      <c r="AZ25" s="208"/>
      <c r="BA25" s="209"/>
      <c r="BB25" s="209"/>
      <c r="BC25" s="210"/>
      <c r="BL25" s="202"/>
      <c r="BM25" s="202"/>
      <c r="BN25" s="202"/>
      <c r="BO25" s="202"/>
      <c r="BP25" s="202"/>
      <c r="BQ25" s="204"/>
      <c r="BR25" s="204"/>
      <c r="BS25" s="204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</row>
    <row r="26" spans="2:85" ht="39.75" customHeight="1">
      <c r="B26" s="125" t="s">
        <v>131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07"/>
      <c r="Q26" s="113"/>
      <c r="R26" s="108"/>
      <c r="S26" s="113" t="s">
        <v>10</v>
      </c>
      <c r="T26" s="108"/>
      <c r="U26" s="54" t="s">
        <v>23</v>
      </c>
      <c r="V26" s="109"/>
      <c r="W26" s="84"/>
      <c r="X26" s="85" t="s">
        <v>23</v>
      </c>
      <c r="Y26" s="86"/>
      <c r="Z26" s="86"/>
      <c r="AA26" s="86"/>
      <c r="AC26" s="204" t="s">
        <v>4</v>
      </c>
      <c r="AD26" s="204"/>
      <c r="AE26" s="204"/>
      <c r="AF26" s="204">
        <v>40</v>
      </c>
      <c r="AG26" s="204"/>
      <c r="AH26" s="204"/>
      <c r="AI26" s="204"/>
      <c r="AJ26" s="204">
        <v>20</v>
      </c>
      <c r="AK26" s="204"/>
      <c r="AL26" s="204"/>
      <c r="AM26" s="204"/>
      <c r="AN26" s="204">
        <v>20</v>
      </c>
      <c r="AO26" s="204"/>
      <c r="AP26" s="204"/>
      <c r="AQ26" s="204"/>
      <c r="AR26" s="204">
        <v>20</v>
      </c>
      <c r="AS26" s="204"/>
      <c r="AT26" s="204"/>
      <c r="AU26" s="204"/>
      <c r="AV26" s="211"/>
      <c r="AW26" s="212"/>
      <c r="AX26" s="212"/>
      <c r="AY26" s="213"/>
      <c r="AZ26" s="211"/>
      <c r="BA26" s="212"/>
      <c r="BB26" s="212"/>
      <c r="BC26" s="213"/>
      <c r="BD26" s="86"/>
      <c r="BF26" s="70" t="s">
        <v>10</v>
      </c>
      <c r="BL26" s="202"/>
      <c r="BM26" s="202"/>
      <c r="BN26" s="202"/>
      <c r="BO26" s="202"/>
      <c r="BP26" s="202"/>
      <c r="BQ26" s="87" t="s">
        <v>62</v>
      </c>
      <c r="BR26" s="87" t="s">
        <v>61</v>
      </c>
      <c r="BS26" s="87" t="s">
        <v>60</v>
      </c>
      <c r="BT26" s="87" t="s">
        <v>62</v>
      </c>
      <c r="BU26" s="87" t="s">
        <v>61</v>
      </c>
      <c r="BV26" s="87" t="s">
        <v>60</v>
      </c>
      <c r="BW26" s="87" t="s">
        <v>62</v>
      </c>
      <c r="BX26" s="87" t="s">
        <v>61</v>
      </c>
      <c r="BY26" s="87" t="s">
        <v>60</v>
      </c>
      <c r="BZ26" s="87" t="s">
        <v>62</v>
      </c>
      <c r="CA26" s="87" t="s">
        <v>61</v>
      </c>
      <c r="CB26" s="87" t="s">
        <v>60</v>
      </c>
      <c r="CC26" s="87" t="s">
        <v>62</v>
      </c>
      <c r="CD26" s="87" t="s">
        <v>61</v>
      </c>
      <c r="CE26" s="87" t="s">
        <v>60</v>
      </c>
      <c r="CF26" s="87" t="s">
        <v>40</v>
      </c>
      <c r="CG26" s="202"/>
    </row>
    <row r="27" spans="2:85" ht="29.25" customHeight="1">
      <c r="B27" s="125" t="s">
        <v>126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Q27" s="104"/>
      <c r="R27" s="81"/>
      <c r="S27" s="104" t="s">
        <v>10</v>
      </c>
      <c r="T27" s="82"/>
      <c r="U27" s="98" t="s">
        <v>23</v>
      </c>
      <c r="V27" s="83"/>
      <c r="W27" s="105"/>
      <c r="X27" s="85" t="s">
        <v>23</v>
      </c>
      <c r="Y27" s="86"/>
      <c r="Z27" s="86"/>
      <c r="AA27" s="86"/>
      <c r="AC27" s="200">
        <v>1</v>
      </c>
      <c r="AD27" s="201" t="s">
        <v>62</v>
      </c>
      <c r="AE27" s="201"/>
      <c r="AF27" s="198" t="s">
        <v>23</v>
      </c>
      <c r="AG27" s="198"/>
      <c r="AH27" s="198"/>
      <c r="AI27" s="198"/>
      <c r="AJ27" s="198" t="s">
        <v>23</v>
      </c>
      <c r="AK27" s="198"/>
      <c r="AL27" s="198"/>
      <c r="AM27" s="198"/>
      <c r="AN27" s="198" t="s">
        <v>23</v>
      </c>
      <c r="AO27" s="198"/>
      <c r="AP27" s="198"/>
      <c r="AQ27" s="198"/>
      <c r="AR27" s="198" t="s">
        <v>23</v>
      </c>
      <c r="AS27" s="198"/>
      <c r="AT27" s="198"/>
      <c r="AU27" s="198"/>
      <c r="AV27" s="198">
        <v>0</v>
      </c>
      <c r="AW27" s="198"/>
      <c r="AX27" s="198"/>
      <c r="AY27" s="198"/>
      <c r="AZ27" s="198" t="s">
        <v>23</v>
      </c>
      <c r="BA27" s="198"/>
      <c r="BB27" s="198"/>
      <c r="BC27" s="198"/>
      <c r="BD27" s="199">
        <v>1</v>
      </c>
      <c r="BF27" s="70" t="s">
        <v>12</v>
      </c>
      <c r="BL27" s="80" t="s">
        <v>63</v>
      </c>
      <c r="BM27" s="80" t="s">
        <v>64</v>
      </c>
      <c r="BN27" s="80" t="s">
        <v>65</v>
      </c>
      <c r="BO27" s="89">
        <v>40978</v>
      </c>
      <c r="BP27" s="80" t="s">
        <v>22</v>
      </c>
      <c r="BQ27" s="80" t="s">
        <v>23</v>
      </c>
      <c r="BR27" s="80">
        <v>40</v>
      </c>
      <c r="BS27" s="80" t="s">
        <v>23</v>
      </c>
      <c r="BT27" s="80" t="s">
        <v>23</v>
      </c>
      <c r="BU27" s="80" t="s">
        <v>23</v>
      </c>
      <c r="BV27" s="80">
        <v>20</v>
      </c>
      <c r="BW27" s="80" t="s">
        <v>23</v>
      </c>
      <c r="BX27" s="80">
        <v>20</v>
      </c>
      <c r="BY27" s="80" t="s">
        <v>23</v>
      </c>
      <c r="BZ27" s="80" t="s">
        <v>23</v>
      </c>
      <c r="CA27" s="80">
        <v>20</v>
      </c>
      <c r="CB27" s="80" t="s">
        <v>23</v>
      </c>
      <c r="CC27" s="80">
        <v>0</v>
      </c>
      <c r="CD27" s="80">
        <v>80</v>
      </c>
      <c r="CE27" s="80">
        <v>20</v>
      </c>
      <c r="CF27" s="80">
        <v>80</v>
      </c>
      <c r="CG27" s="90" t="s">
        <v>61</v>
      </c>
    </row>
    <row r="28" spans="2:56" ht="29.25" customHeight="1">
      <c r="B28" s="125" t="s">
        <v>127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Q28" s="80"/>
      <c r="R28" s="81"/>
      <c r="S28" s="80" t="s">
        <v>10</v>
      </c>
      <c r="T28" s="82"/>
      <c r="U28" s="54" t="s">
        <v>23</v>
      </c>
      <c r="V28" s="83"/>
      <c r="W28" s="84"/>
      <c r="X28" s="85" t="s">
        <v>23</v>
      </c>
      <c r="Y28" s="86"/>
      <c r="Z28" s="86"/>
      <c r="AA28" s="86"/>
      <c r="AC28" s="200"/>
      <c r="AD28" s="201"/>
      <c r="AE28" s="201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</row>
    <row r="29" spans="2:56" ht="29.25" customHeight="1"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Q29" s="80"/>
      <c r="R29" s="81"/>
      <c r="S29" s="80" t="s">
        <v>10</v>
      </c>
      <c r="T29" s="82"/>
      <c r="U29" s="54" t="s">
        <v>23</v>
      </c>
      <c r="V29" s="83"/>
      <c r="W29" s="84"/>
      <c r="X29" s="85" t="s">
        <v>23</v>
      </c>
      <c r="Y29" s="86"/>
      <c r="Z29" s="86"/>
      <c r="AA29" s="86"/>
      <c r="AC29" s="200">
        <v>2</v>
      </c>
      <c r="AD29" s="201" t="s">
        <v>61</v>
      </c>
      <c r="AE29" s="201"/>
      <c r="AF29" s="198">
        <v>40</v>
      </c>
      <c r="AG29" s="198"/>
      <c r="AH29" s="198"/>
      <c r="AI29" s="198"/>
      <c r="AJ29" s="198" t="s">
        <v>23</v>
      </c>
      <c r="AK29" s="198"/>
      <c r="AL29" s="198"/>
      <c r="AM29" s="198"/>
      <c r="AN29" s="198">
        <v>20</v>
      </c>
      <c r="AO29" s="198"/>
      <c r="AP29" s="198"/>
      <c r="AQ29" s="198"/>
      <c r="AR29" s="198">
        <v>20</v>
      </c>
      <c r="AS29" s="198"/>
      <c r="AT29" s="198"/>
      <c r="AU29" s="198"/>
      <c r="AV29" s="198">
        <v>80</v>
      </c>
      <c r="AW29" s="198"/>
      <c r="AX29" s="198"/>
      <c r="AY29" s="198"/>
      <c r="AZ29" s="198" t="s">
        <v>61</v>
      </c>
      <c r="BA29" s="198"/>
      <c r="BB29" s="198"/>
      <c r="BC29" s="198"/>
      <c r="BD29" s="199">
        <v>2</v>
      </c>
    </row>
    <row r="30" spans="2:56" ht="29.25" customHeight="1">
      <c r="B30" s="125" t="s">
        <v>129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Q30" s="80" t="s">
        <v>10</v>
      </c>
      <c r="R30" s="81"/>
      <c r="S30" s="80"/>
      <c r="T30" s="82"/>
      <c r="U30" s="54" t="s">
        <v>23</v>
      </c>
      <c r="V30" s="83"/>
      <c r="W30" s="84" t="s">
        <v>65</v>
      </c>
      <c r="X30" s="85">
        <v>2</v>
      </c>
      <c r="Y30" s="86"/>
      <c r="Z30" s="86"/>
      <c r="AA30" s="86"/>
      <c r="AC30" s="200"/>
      <c r="AD30" s="201"/>
      <c r="AE30" s="201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</row>
    <row r="31" spans="2:56" ht="29.25" customHeight="1">
      <c r="B31" s="125" t="s">
        <v>130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80"/>
      <c r="R31" s="81"/>
      <c r="S31" s="80"/>
      <c r="T31" s="82"/>
      <c r="U31" s="54" t="s">
        <v>23</v>
      </c>
      <c r="V31" s="83"/>
      <c r="W31" s="84"/>
      <c r="X31" s="85" t="s">
        <v>23</v>
      </c>
      <c r="Y31" s="86"/>
      <c r="Z31" s="86"/>
      <c r="AA31" s="86"/>
      <c r="AB31" s="86"/>
      <c r="AC31" s="200">
        <v>3</v>
      </c>
      <c r="AD31" s="201" t="s">
        <v>60</v>
      </c>
      <c r="AE31" s="201"/>
      <c r="AF31" s="198" t="s">
        <v>23</v>
      </c>
      <c r="AG31" s="198"/>
      <c r="AH31" s="198"/>
      <c r="AI31" s="198"/>
      <c r="AJ31" s="198">
        <v>20</v>
      </c>
      <c r="AK31" s="198"/>
      <c r="AL31" s="198"/>
      <c r="AM31" s="198"/>
      <c r="AN31" s="198" t="s">
        <v>23</v>
      </c>
      <c r="AO31" s="198"/>
      <c r="AP31" s="198"/>
      <c r="AQ31" s="198"/>
      <c r="AR31" s="198" t="s">
        <v>23</v>
      </c>
      <c r="AS31" s="198"/>
      <c r="AT31" s="198"/>
      <c r="AU31" s="198"/>
      <c r="AV31" s="198">
        <v>20</v>
      </c>
      <c r="AW31" s="198"/>
      <c r="AX31" s="198"/>
      <c r="AY31" s="198"/>
      <c r="AZ31" s="198" t="s">
        <v>23</v>
      </c>
      <c r="BA31" s="198"/>
      <c r="BB31" s="198"/>
      <c r="BC31" s="198"/>
      <c r="BD31" s="199">
        <v>3</v>
      </c>
    </row>
    <row r="32" spans="29:56" ht="27" customHeight="1">
      <c r="AC32" s="200"/>
      <c r="AD32" s="201"/>
      <c r="AE32" s="201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</row>
    <row r="33" spans="2:56" ht="27" customHeight="1">
      <c r="B33" s="115" t="s">
        <v>125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AC33" s="106"/>
      <c r="AD33" s="83"/>
      <c r="AE33" s="83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</row>
    <row r="34" spans="29:56" ht="27" customHeight="1">
      <c r="AC34" s="106"/>
      <c r="AD34" s="83"/>
      <c r="AE34" s="83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</row>
    <row r="35" spans="2:31" ht="15.75">
      <c r="B35" s="230" t="s">
        <v>34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AD35" s="91"/>
      <c r="AE35" s="91"/>
    </row>
    <row r="37" spans="2:23" ht="38.25" customHeight="1">
      <c r="B37" s="127" t="s">
        <v>119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9" spans="17:23" ht="16.5">
      <c r="Q39" s="77" t="s">
        <v>8</v>
      </c>
      <c r="R39" s="78"/>
      <c r="S39" s="77" t="s">
        <v>9</v>
      </c>
      <c r="T39" s="78"/>
      <c r="U39" s="67" t="s">
        <v>45</v>
      </c>
      <c r="V39" s="79"/>
      <c r="W39" s="77" t="s">
        <v>11</v>
      </c>
    </row>
    <row r="40" spans="17:23" ht="15">
      <c r="Q40" s="79"/>
      <c r="R40" s="79"/>
      <c r="S40" s="79"/>
      <c r="T40" s="79"/>
      <c r="U40" s="79"/>
      <c r="V40" s="79"/>
      <c r="W40" s="79"/>
    </row>
    <row r="41" spans="2:24" ht="27" customHeight="1">
      <c r="B41" s="195" t="s">
        <v>35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7"/>
      <c r="Q41" s="80"/>
      <c r="R41" s="81"/>
      <c r="S41" s="80"/>
      <c r="T41" s="82"/>
      <c r="U41" s="84" t="s">
        <v>23</v>
      </c>
      <c r="V41" s="83"/>
      <c r="W41" s="92"/>
      <c r="X41" s="85" t="s">
        <v>23</v>
      </c>
    </row>
    <row r="42" spans="2:24" ht="27" customHeight="1">
      <c r="B42" s="191" t="s">
        <v>58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Q42" s="80"/>
      <c r="R42" s="81"/>
      <c r="S42" s="80"/>
      <c r="T42" s="82"/>
      <c r="U42" s="84" t="s">
        <v>23</v>
      </c>
      <c r="V42" s="83"/>
      <c r="W42" s="92"/>
      <c r="X42" s="85" t="s">
        <v>23</v>
      </c>
    </row>
    <row r="43" spans="2:24" ht="27" customHeight="1">
      <c r="B43" s="191" t="s">
        <v>37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Q43" s="80" t="s">
        <v>10</v>
      </c>
      <c r="R43" s="81"/>
      <c r="S43" s="80"/>
      <c r="T43" s="82"/>
      <c r="U43" s="84" t="s">
        <v>23</v>
      </c>
      <c r="V43" s="83"/>
      <c r="W43" s="92">
        <v>89</v>
      </c>
      <c r="X43" s="85">
        <v>3</v>
      </c>
    </row>
    <row r="45" spans="2:23" ht="15.75">
      <c r="B45" s="230" t="s">
        <v>38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2"/>
    </row>
    <row r="47" spans="2:23" ht="44.25" customHeight="1">
      <c r="B47" s="153" t="s">
        <v>123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9" spans="17:23" ht="43.5" customHeight="1">
      <c r="Q49" s="77" t="s">
        <v>8</v>
      </c>
      <c r="R49" s="78"/>
      <c r="S49" s="77" t="s">
        <v>9</v>
      </c>
      <c r="T49" s="78"/>
      <c r="U49" s="67" t="s">
        <v>45</v>
      </c>
      <c r="V49" s="79"/>
      <c r="W49" s="77" t="s">
        <v>11</v>
      </c>
    </row>
    <row r="50" spans="17:23" ht="15">
      <c r="Q50" s="79"/>
      <c r="R50" s="79"/>
      <c r="S50" s="79"/>
      <c r="T50" s="79"/>
      <c r="U50" s="79"/>
      <c r="V50" s="79"/>
      <c r="W50" s="79"/>
    </row>
    <row r="51" spans="2:24" ht="23.25" customHeight="1">
      <c r="B51" s="195" t="s">
        <v>13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Q51" s="80"/>
      <c r="R51" s="81"/>
      <c r="S51" s="80"/>
      <c r="T51" s="82"/>
      <c r="U51" s="84" t="s">
        <v>23</v>
      </c>
      <c r="V51" s="83"/>
      <c r="W51" s="84"/>
      <c r="X51" s="85" t="s">
        <v>23</v>
      </c>
    </row>
    <row r="52" spans="2:24" ht="23.25" customHeight="1">
      <c r="B52" s="195" t="s">
        <v>14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Q52" s="80"/>
      <c r="R52" s="81"/>
      <c r="S52" s="80"/>
      <c r="T52" s="82"/>
      <c r="U52" s="84" t="s">
        <v>23</v>
      </c>
      <c r="V52" s="83"/>
      <c r="W52" s="84"/>
      <c r="X52" s="85" t="s">
        <v>23</v>
      </c>
    </row>
    <row r="53" spans="2:24" ht="23.25" customHeight="1">
      <c r="B53" s="191" t="s">
        <v>16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Q53" s="80" t="s">
        <v>10</v>
      </c>
      <c r="R53" s="81"/>
      <c r="S53" s="80"/>
      <c r="T53" s="82"/>
      <c r="U53" s="84" t="s">
        <v>23</v>
      </c>
      <c r="V53" s="83"/>
      <c r="W53" s="84"/>
      <c r="X53" s="85">
        <v>2</v>
      </c>
    </row>
    <row r="54" spans="2:24" ht="23.25" customHeight="1">
      <c r="B54" s="191" t="s">
        <v>15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Q54" s="80"/>
      <c r="R54" s="81"/>
      <c r="S54" s="80"/>
      <c r="T54" s="82"/>
      <c r="U54" s="84" t="s">
        <v>23</v>
      </c>
      <c r="V54" s="83"/>
      <c r="W54" s="84"/>
      <c r="X54" s="85" t="s">
        <v>23</v>
      </c>
    </row>
    <row r="56" spans="2:23" ht="15.75">
      <c r="B56" s="230" t="s">
        <v>17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2"/>
    </row>
    <row r="58" spans="2:23" ht="14.25">
      <c r="B58" s="188" t="s">
        <v>116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60" spans="2:23" ht="37.5" customHeight="1">
      <c r="B60" s="153" t="s">
        <v>120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2" spans="17:23" ht="16.5">
      <c r="Q62" s="77" t="s">
        <v>8</v>
      </c>
      <c r="R62" s="78"/>
      <c r="S62" s="77" t="s">
        <v>9</v>
      </c>
      <c r="T62" s="78"/>
      <c r="U62" s="67" t="s">
        <v>45</v>
      </c>
      <c r="V62" s="79"/>
      <c r="W62" s="77" t="s">
        <v>11</v>
      </c>
    </row>
    <row r="63" spans="17:22" ht="15">
      <c r="Q63" s="79"/>
      <c r="R63" s="79"/>
      <c r="S63" s="79"/>
      <c r="T63" s="79"/>
      <c r="U63" s="79"/>
      <c r="V63" s="79"/>
    </row>
    <row r="64" spans="2:24" ht="45" customHeight="1">
      <c r="B64" s="195" t="s">
        <v>39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7"/>
      <c r="Q64" s="80"/>
      <c r="R64" s="81"/>
      <c r="S64" s="80"/>
      <c r="T64" s="82"/>
      <c r="U64" s="84" t="s">
        <v>23</v>
      </c>
      <c r="V64" s="83"/>
      <c r="W64" s="84"/>
      <c r="X64" s="85" t="s">
        <v>23</v>
      </c>
    </row>
    <row r="65" spans="2:24" ht="45" customHeight="1">
      <c r="B65" s="191" t="s">
        <v>118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Q65" s="80" t="s">
        <v>10</v>
      </c>
      <c r="R65" s="81"/>
      <c r="S65" s="80"/>
      <c r="T65" s="82"/>
      <c r="U65" s="84" t="s">
        <v>23</v>
      </c>
      <c r="V65" s="83"/>
      <c r="W65" s="84" t="s">
        <v>66</v>
      </c>
      <c r="X65" s="85">
        <v>2</v>
      </c>
    </row>
    <row r="66" spans="2:24" ht="45" customHeight="1">
      <c r="B66" s="126" t="s">
        <v>124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Q66" s="80"/>
      <c r="R66" s="81"/>
      <c r="S66" s="80"/>
      <c r="T66" s="82"/>
      <c r="U66" s="84" t="s">
        <v>23</v>
      </c>
      <c r="V66" s="83"/>
      <c r="W66" s="84"/>
      <c r="X66" s="85" t="s">
        <v>23</v>
      </c>
    </row>
  </sheetData>
  <sheetProtection/>
  <mergeCells count="95">
    <mergeCell ref="B22:W22"/>
    <mergeCell ref="B37:W37"/>
    <mergeCell ref="B47:W47"/>
    <mergeCell ref="B60:W60"/>
    <mergeCell ref="B66:O66"/>
    <mergeCell ref="B53:O53"/>
    <mergeCell ref="B54:O54"/>
    <mergeCell ref="B56:W56"/>
    <mergeCell ref="B64:O64"/>
    <mergeCell ref="B65:O65"/>
    <mergeCell ref="AJ31:AM32"/>
    <mergeCell ref="AN31:AQ32"/>
    <mergeCell ref="B33:W33"/>
    <mergeCell ref="B58:W58"/>
    <mergeCell ref="B42:O42"/>
    <mergeCell ref="B43:O43"/>
    <mergeCell ref="B45:W45"/>
    <mergeCell ref="B51:O51"/>
    <mergeCell ref="B52:O52"/>
    <mergeCell ref="AR31:AU32"/>
    <mergeCell ref="AV31:AY32"/>
    <mergeCell ref="AZ31:BC32"/>
    <mergeCell ref="BD31:BD32"/>
    <mergeCell ref="B35:W35"/>
    <mergeCell ref="B41:O41"/>
    <mergeCell ref="B31:O31"/>
    <mergeCell ref="AC31:AC32"/>
    <mergeCell ref="AD31:AE32"/>
    <mergeCell ref="AF31:AI32"/>
    <mergeCell ref="BD27:BD28"/>
    <mergeCell ref="B28:O28"/>
    <mergeCell ref="B29:O29"/>
    <mergeCell ref="AC29:AC30"/>
    <mergeCell ref="AD29:AE30"/>
    <mergeCell ref="AN29:AQ30"/>
    <mergeCell ref="AR29:AU30"/>
    <mergeCell ref="AV29:AY30"/>
    <mergeCell ref="AZ29:BC30"/>
    <mergeCell ref="B27:O27"/>
    <mergeCell ref="AC27:AC28"/>
    <mergeCell ref="AD27:AE28"/>
    <mergeCell ref="AF27:AI28"/>
    <mergeCell ref="AJ27:AM28"/>
    <mergeCell ref="BD29:BD30"/>
    <mergeCell ref="B30:O30"/>
    <mergeCell ref="AR27:AU28"/>
    <mergeCell ref="AV27:AY28"/>
    <mergeCell ref="AZ27:BC28"/>
    <mergeCell ref="AJ26:AM26"/>
    <mergeCell ref="AN26:AQ26"/>
    <mergeCell ref="AC24:AE25"/>
    <mergeCell ref="AF24:AI25"/>
    <mergeCell ref="AJ24:AM25"/>
    <mergeCell ref="AF29:AI30"/>
    <mergeCell ref="AJ29:AM30"/>
    <mergeCell ref="BT24:BV25"/>
    <mergeCell ref="BW24:BY25"/>
    <mergeCell ref="BZ24:CB25"/>
    <mergeCell ref="CC24:CF25"/>
    <mergeCell ref="CG24:CG26"/>
    <mergeCell ref="AN27:AQ28"/>
    <mergeCell ref="BL24:BL26"/>
    <mergeCell ref="BM24:BM26"/>
    <mergeCell ref="BN24:BN26"/>
    <mergeCell ref="BO24:BO26"/>
    <mergeCell ref="BP24:BP26"/>
    <mergeCell ref="BQ24:BS25"/>
    <mergeCell ref="AN24:AQ25"/>
    <mergeCell ref="AR24:AU25"/>
    <mergeCell ref="AV24:AY26"/>
    <mergeCell ref="AR26:AU26"/>
    <mergeCell ref="B16:W16"/>
    <mergeCell ref="B18:W18"/>
    <mergeCell ref="B20:W20"/>
    <mergeCell ref="AC22:BC22"/>
    <mergeCell ref="B23:U23"/>
    <mergeCell ref="AZ24:BC26"/>
    <mergeCell ref="B25:U25"/>
    <mergeCell ref="B26:O26"/>
    <mergeCell ref="AC26:AE26"/>
    <mergeCell ref="AF26:AI26"/>
    <mergeCell ref="B12:I12"/>
    <mergeCell ref="J12:O12"/>
    <mergeCell ref="P12:W12"/>
    <mergeCell ref="AE12:AF12"/>
    <mergeCell ref="B14:I14"/>
    <mergeCell ref="J14:O14"/>
    <mergeCell ref="P14:W14"/>
    <mergeCell ref="B2:W2"/>
    <mergeCell ref="AE7:AF7"/>
    <mergeCell ref="B8:W8"/>
    <mergeCell ref="AE8:AF8"/>
    <mergeCell ref="B10:W10"/>
    <mergeCell ref="AE10:AF10"/>
    <mergeCell ref="B4:W4"/>
  </mergeCells>
  <conditionalFormatting sqref="U39 U62 U49 BD26 AB31 U27:W31 U26:AA26 U24">
    <cfRule type="cellIs" priority="15" dxfId="225" operator="equal">
      <formula>'EJ 4 - SAN PUÉS'!#REF!</formula>
    </cfRule>
  </conditionalFormatting>
  <conditionalFormatting sqref="U41:W43 U51:W54 U64:W66 U39 U62 U49 AN29 AN31 AR31 AR27 AV29 AV31 AZ29 AZ31 BD29 BD31 AF27 AF29 AF31 AJ27 AJ29 AJ31 AN27 AR29 AV27 AZ27 BD27 U24 U26:W31">
    <cfRule type="cellIs" priority="14" dxfId="226" operator="equal">
      <formula>$BF$27</formula>
    </cfRule>
  </conditionalFormatting>
  <conditionalFormatting sqref="X27:AA31">
    <cfRule type="cellIs" priority="13" dxfId="225" operator="equal">
      <formula>'EJ 4 - SAN PUÉS'!#REF!</formula>
    </cfRule>
  </conditionalFormatting>
  <conditionalFormatting sqref="U51:W52 U64:W64 AF27 AF29 AJ29 AV27 AV29 AV31 AZ27 AZ29 AZ31 BD27 BD29 BD31">
    <cfRule type="cellIs" priority="12" dxfId="225" operator="equal">
      <formula>'EJ 4 - SAN PUÉS'!#REF!</formula>
    </cfRule>
  </conditionalFormatting>
  <conditionalFormatting sqref="X65 AF31">
    <cfRule type="cellIs" priority="11" dxfId="225" operator="equal">
      <formula>'EJ 4 - SAN PUÉS'!#REF!</formula>
    </cfRule>
  </conditionalFormatting>
  <conditionalFormatting sqref="U41:V41 W41:W43 AN27 AN29 AN31">
    <cfRule type="cellIs" priority="10" dxfId="225" operator="equal">
      <formula>'EJ 4 - SAN PUÉS'!#REF!</formula>
    </cfRule>
  </conditionalFormatting>
  <conditionalFormatting sqref="U42:W42 U54:W54">
    <cfRule type="cellIs" priority="9" dxfId="225" operator="equal">
      <formula>'EJ 4 - SAN PUÉS'!#REF!</formula>
    </cfRule>
  </conditionalFormatting>
  <conditionalFormatting sqref="U43:X43">
    <cfRule type="cellIs" priority="8" dxfId="225" operator="equal">
      <formula>'EJ 4 - SAN PUÉS'!#REF!</formula>
    </cfRule>
  </conditionalFormatting>
  <conditionalFormatting sqref="AJ27 AJ31">
    <cfRule type="cellIs" priority="7" dxfId="225" operator="equal">
      <formula>'EJ 4 - SAN PUÉS'!#REF!</formula>
    </cfRule>
  </conditionalFormatting>
  <conditionalFormatting sqref="X41 U66:W66">
    <cfRule type="cellIs" priority="6" dxfId="225" operator="equal">
      <formula>'EJ 4 - SAN PUÉS'!#REF!</formula>
    </cfRule>
  </conditionalFormatting>
  <conditionalFormatting sqref="X42 X51:X54">
    <cfRule type="cellIs" priority="5" dxfId="225" operator="equal">
      <formula>'EJ 4 - SAN PUÉS'!#REF!</formula>
    </cfRule>
  </conditionalFormatting>
  <conditionalFormatting sqref="U53:W53 AR29 AR31 AR27">
    <cfRule type="cellIs" priority="4" dxfId="225" operator="equal">
      <formula>'EJ 4 - SAN PUÉS'!#REF!</formula>
    </cfRule>
  </conditionalFormatting>
  <conditionalFormatting sqref="X64">
    <cfRule type="cellIs" priority="2" dxfId="225" operator="equal">
      <formula>'EJ 4 - SAN PUÉS'!#REF!</formula>
    </cfRule>
  </conditionalFormatting>
  <conditionalFormatting sqref="U65:W65">
    <cfRule type="cellIs" priority="3" dxfId="225" operator="equal">
      <formula>'EJ 4 - SAN PUÉS'!#REF!</formula>
    </cfRule>
  </conditionalFormatting>
  <conditionalFormatting sqref="X66">
    <cfRule type="cellIs" priority="1" dxfId="225" operator="equal">
      <formula>'EJ 4 - SAN PUÉS'!#REF!</formula>
    </cfRule>
  </conditionalFormatting>
  <dataValidations count="1">
    <dataValidation type="list" allowBlank="1" showInputMessage="1" showErrorMessage="1" error="DEBE MARCAR SOLO CON UNA X MAYUSCULA" sqref="S64:T66 S26:T31 Q26:Q31 Q41:Q43 S41:T43 S51:T54 Q51:Q54 Q64:Q66">
      <formula1>$BF$26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  <colBreaks count="2" manualBreakCount="2">
    <brk id="68" min="22" max="27" man="1"/>
    <brk id="77" min="22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CG66"/>
  <sheetViews>
    <sheetView view="pageBreakPreview" zoomScale="70" zoomScaleNormal="60" zoomScaleSheetLayoutView="70" zoomScalePageLayoutView="0" workbookViewId="0" topLeftCell="A13">
      <selection activeCell="B26" sqref="B26:O31"/>
    </sheetView>
  </sheetViews>
  <sheetFormatPr defaultColWidth="11.421875" defaultRowHeight="15"/>
  <cols>
    <col min="1" max="13" width="4.28125" style="70" customWidth="1"/>
    <col min="14" max="14" width="6.421875" style="70" customWidth="1"/>
    <col min="15" max="15" width="5.421875" style="70" customWidth="1"/>
    <col min="16" max="17" width="4.28125" style="70" customWidth="1"/>
    <col min="18" max="18" width="1.1484375" style="70" customWidth="1"/>
    <col min="19" max="19" width="4.28125" style="70" customWidth="1"/>
    <col min="20" max="20" width="1.57421875" style="70" customWidth="1"/>
    <col min="21" max="21" width="7.140625" style="70" customWidth="1"/>
    <col min="22" max="22" width="1.7109375" style="70" customWidth="1"/>
    <col min="23" max="23" width="25.57421875" style="70" customWidth="1"/>
    <col min="24" max="24" width="11.28125" style="69" hidden="1" customWidth="1"/>
    <col min="25" max="26" width="11.28125" style="70" hidden="1" customWidth="1"/>
    <col min="27" max="27" width="3.140625" style="70" customWidth="1"/>
    <col min="28" max="29" width="4.7109375" style="70" customWidth="1"/>
    <col min="30" max="30" width="4.57421875" style="70" customWidth="1"/>
    <col min="31" max="31" width="10.57421875" style="70" customWidth="1"/>
    <col min="32" max="41" width="4.7109375" style="70" customWidth="1"/>
    <col min="42" max="52" width="4.00390625" style="70" customWidth="1"/>
    <col min="53" max="54" width="5.8515625" style="70" customWidth="1"/>
    <col min="55" max="56" width="4.00390625" style="70" customWidth="1"/>
    <col min="57" max="62" width="4.28125" style="70" hidden="1" customWidth="1"/>
    <col min="63" max="63" width="4.28125" style="70" customWidth="1"/>
    <col min="64" max="64" width="31.57421875" style="70" customWidth="1"/>
    <col min="65" max="66" width="29.7109375" style="70" customWidth="1"/>
    <col min="67" max="67" width="19.28125" style="70" customWidth="1"/>
    <col min="68" max="68" width="28.7109375" style="70" customWidth="1"/>
    <col min="69" max="72" width="15.421875" style="70" customWidth="1"/>
    <col min="73" max="73" width="20.140625" style="70" customWidth="1"/>
    <col min="74" max="75" width="15.421875" style="70" customWidth="1"/>
    <col min="76" max="76" width="20.57421875" style="70" customWidth="1"/>
    <col min="77" max="80" width="15.421875" style="70" customWidth="1"/>
    <col min="81" max="84" width="18.7109375" style="70" customWidth="1"/>
    <col min="85" max="85" width="29.140625" style="70" customWidth="1"/>
    <col min="86" max="16384" width="11.421875" style="70" customWidth="1"/>
  </cols>
  <sheetData>
    <row r="2" spans="2:23" ht="15">
      <c r="B2" s="190" t="s">
        <v>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2:23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2:23" ht="84" customHeigh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6" ht="14.25">
      <c r="B6" s="70" t="s">
        <v>46</v>
      </c>
    </row>
    <row r="7" spans="31:32" ht="14.25">
      <c r="AE7" s="221"/>
      <c r="AF7" s="221"/>
    </row>
    <row r="8" spans="2:32" ht="15.75">
      <c r="B8" s="192" t="s">
        <v>28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AE8" s="221"/>
      <c r="AF8" s="221"/>
    </row>
    <row r="9" spans="31:32" ht="6" customHeight="1">
      <c r="AE9" s="72"/>
      <c r="AF9" s="72"/>
    </row>
    <row r="10" spans="2:32" ht="14.25">
      <c r="B10" s="214" t="s">
        <v>69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AE10" s="221"/>
      <c r="AF10" s="221"/>
    </row>
    <row r="11" spans="31:32" ht="5.25" customHeight="1">
      <c r="AE11" s="72"/>
      <c r="AF11" s="72"/>
    </row>
    <row r="12" spans="2:32" ht="26.25" customHeight="1">
      <c r="B12" s="226" t="s">
        <v>29</v>
      </c>
      <c r="C12" s="226"/>
      <c r="D12" s="226"/>
      <c r="E12" s="226"/>
      <c r="F12" s="226"/>
      <c r="G12" s="226"/>
      <c r="H12" s="226"/>
      <c r="I12" s="226"/>
      <c r="J12" s="226" t="s">
        <v>25</v>
      </c>
      <c r="K12" s="226"/>
      <c r="L12" s="226"/>
      <c r="M12" s="226"/>
      <c r="N12" s="226"/>
      <c r="O12" s="227"/>
      <c r="P12" s="227" t="s">
        <v>30</v>
      </c>
      <c r="Q12" s="228"/>
      <c r="R12" s="228"/>
      <c r="S12" s="228"/>
      <c r="T12" s="228"/>
      <c r="U12" s="228"/>
      <c r="V12" s="228"/>
      <c r="W12" s="229"/>
      <c r="AE12" s="221"/>
      <c r="AF12" s="221"/>
    </row>
    <row r="13" ht="4.5" customHeight="1"/>
    <row r="14" spans="2:23" ht="14.25">
      <c r="B14" s="222" t="s">
        <v>68</v>
      </c>
      <c r="C14" s="222"/>
      <c r="D14" s="222"/>
      <c r="E14" s="222"/>
      <c r="F14" s="222"/>
      <c r="G14" s="222"/>
      <c r="H14" s="222"/>
      <c r="I14" s="222"/>
      <c r="J14" s="222" t="s">
        <v>75</v>
      </c>
      <c r="K14" s="222"/>
      <c r="L14" s="222"/>
      <c r="M14" s="222">
        <v>40978</v>
      </c>
      <c r="N14" s="222"/>
      <c r="O14" s="218"/>
      <c r="P14" s="223">
        <v>40978</v>
      </c>
      <c r="Q14" s="224"/>
      <c r="R14" s="224"/>
      <c r="S14" s="224"/>
      <c r="T14" s="224"/>
      <c r="U14" s="224"/>
      <c r="V14" s="224"/>
      <c r="W14" s="225"/>
    </row>
    <row r="15" ht="5.25" customHeight="1"/>
    <row r="16" spans="2:23" ht="15.75">
      <c r="B16" s="230" t="s">
        <v>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2"/>
    </row>
    <row r="17" spans="2:22" ht="6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2:23" ht="14.25">
      <c r="B18" s="214" t="s">
        <v>22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</row>
    <row r="19" ht="5.25" customHeight="1"/>
    <row r="20" spans="2:23" ht="15.75">
      <c r="B20" s="230" t="s">
        <v>7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2"/>
    </row>
    <row r="22" spans="2:55" ht="36.75" customHeight="1">
      <c r="B22" s="217" t="s">
        <v>122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AC22" s="233" t="s">
        <v>50</v>
      </c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</row>
    <row r="23" spans="2:82" ht="14.25"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76"/>
      <c r="AC23" s="70" t="s">
        <v>51</v>
      </c>
      <c r="AD23" s="70" t="s">
        <v>69</v>
      </c>
      <c r="BL23" s="70" t="s">
        <v>51</v>
      </c>
      <c r="BM23" s="70" t="s">
        <v>69</v>
      </c>
      <c r="BQ23" s="70" t="s">
        <v>51</v>
      </c>
      <c r="BR23" s="70" t="s">
        <v>69</v>
      </c>
      <c r="CC23" s="70" t="s">
        <v>51</v>
      </c>
      <c r="CD23" s="70" t="s">
        <v>69</v>
      </c>
    </row>
    <row r="24" spans="17:85" ht="51.75" customHeight="1">
      <c r="Q24" s="77" t="s">
        <v>8</v>
      </c>
      <c r="R24" s="78"/>
      <c r="S24" s="77" t="s">
        <v>9</v>
      </c>
      <c r="T24" s="78"/>
      <c r="U24" s="67" t="s">
        <v>45</v>
      </c>
      <c r="V24" s="79"/>
      <c r="W24" s="77" t="s">
        <v>11</v>
      </c>
      <c r="AC24" s="204" t="s">
        <v>0</v>
      </c>
      <c r="AD24" s="204"/>
      <c r="AE24" s="204"/>
      <c r="AF24" s="204" t="s">
        <v>1</v>
      </c>
      <c r="AG24" s="204"/>
      <c r="AH24" s="204"/>
      <c r="AI24" s="204"/>
      <c r="AJ24" s="202" t="s">
        <v>33</v>
      </c>
      <c r="AK24" s="202"/>
      <c r="AL24" s="202"/>
      <c r="AM24" s="202"/>
      <c r="AN24" s="202" t="s">
        <v>2</v>
      </c>
      <c r="AO24" s="202"/>
      <c r="AP24" s="202"/>
      <c r="AQ24" s="202"/>
      <c r="AR24" s="202" t="s">
        <v>3</v>
      </c>
      <c r="AS24" s="202"/>
      <c r="AT24" s="202"/>
      <c r="AU24" s="202"/>
      <c r="AV24" s="205" t="s">
        <v>19</v>
      </c>
      <c r="AW24" s="206"/>
      <c r="AX24" s="206"/>
      <c r="AY24" s="207"/>
      <c r="AZ24" s="205" t="s">
        <v>20</v>
      </c>
      <c r="BA24" s="206"/>
      <c r="BB24" s="206"/>
      <c r="BC24" s="207"/>
      <c r="BL24" s="202" t="s">
        <v>28</v>
      </c>
      <c r="BM24" s="202" t="s">
        <v>29</v>
      </c>
      <c r="BN24" s="202" t="s">
        <v>25</v>
      </c>
      <c r="BO24" s="202" t="s">
        <v>30</v>
      </c>
      <c r="BP24" s="202" t="s">
        <v>6</v>
      </c>
      <c r="BQ24" s="204" t="s">
        <v>1</v>
      </c>
      <c r="BR24" s="204"/>
      <c r="BS24" s="204"/>
      <c r="BT24" s="202" t="s">
        <v>33</v>
      </c>
      <c r="BU24" s="202"/>
      <c r="BV24" s="202"/>
      <c r="BW24" s="202" t="s">
        <v>18</v>
      </c>
      <c r="BX24" s="202"/>
      <c r="BY24" s="202"/>
      <c r="BZ24" s="202" t="s">
        <v>3</v>
      </c>
      <c r="CA24" s="202"/>
      <c r="CB24" s="202"/>
      <c r="CC24" s="202" t="s">
        <v>19</v>
      </c>
      <c r="CD24" s="202"/>
      <c r="CE24" s="202"/>
      <c r="CF24" s="202"/>
      <c r="CG24" s="202" t="s">
        <v>20</v>
      </c>
    </row>
    <row r="25" spans="2:85" ht="6.75" customHeight="1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76"/>
      <c r="AC25" s="204"/>
      <c r="AD25" s="204"/>
      <c r="AE25" s="204"/>
      <c r="AF25" s="204"/>
      <c r="AG25" s="204"/>
      <c r="AH25" s="204"/>
      <c r="AI25" s="204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8"/>
      <c r="AW25" s="209"/>
      <c r="AX25" s="209"/>
      <c r="AY25" s="210"/>
      <c r="AZ25" s="208"/>
      <c r="BA25" s="209"/>
      <c r="BB25" s="209"/>
      <c r="BC25" s="210"/>
      <c r="BL25" s="202"/>
      <c r="BM25" s="202"/>
      <c r="BN25" s="202"/>
      <c r="BO25" s="202"/>
      <c r="BP25" s="202"/>
      <c r="BQ25" s="204"/>
      <c r="BR25" s="204"/>
      <c r="BS25" s="204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</row>
    <row r="26" spans="2:85" ht="29.25" customHeight="1">
      <c r="B26" s="125" t="s">
        <v>131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07"/>
      <c r="Q26" s="113"/>
      <c r="R26" s="108"/>
      <c r="S26" s="102" t="s">
        <v>10</v>
      </c>
      <c r="T26" s="108"/>
      <c r="U26" s="54" t="s">
        <v>23</v>
      </c>
      <c r="V26" s="109"/>
      <c r="W26" s="84"/>
      <c r="X26" s="85" t="s">
        <v>23</v>
      </c>
      <c r="Y26" s="86"/>
      <c r="Z26" s="86"/>
      <c r="AA26" s="86"/>
      <c r="AC26" s="204" t="s">
        <v>4</v>
      </c>
      <c r="AD26" s="204"/>
      <c r="AE26" s="204"/>
      <c r="AF26" s="204">
        <v>40</v>
      </c>
      <c r="AG26" s="204"/>
      <c r="AH26" s="204"/>
      <c r="AI26" s="204"/>
      <c r="AJ26" s="204">
        <v>20</v>
      </c>
      <c r="AK26" s="204"/>
      <c r="AL26" s="204"/>
      <c r="AM26" s="204"/>
      <c r="AN26" s="204">
        <v>20</v>
      </c>
      <c r="AO26" s="204"/>
      <c r="AP26" s="204"/>
      <c r="AQ26" s="204"/>
      <c r="AR26" s="204">
        <v>20</v>
      </c>
      <c r="AS26" s="204"/>
      <c r="AT26" s="204"/>
      <c r="AU26" s="204"/>
      <c r="AV26" s="211"/>
      <c r="AW26" s="212"/>
      <c r="AX26" s="212"/>
      <c r="AY26" s="213"/>
      <c r="AZ26" s="211"/>
      <c r="BA26" s="212"/>
      <c r="BB26" s="212"/>
      <c r="BC26" s="213"/>
      <c r="BD26" s="86"/>
      <c r="BF26" s="70" t="s">
        <v>10</v>
      </c>
      <c r="BL26" s="202"/>
      <c r="BM26" s="202"/>
      <c r="BN26" s="202"/>
      <c r="BO26" s="202"/>
      <c r="BP26" s="202"/>
      <c r="BQ26" s="87" t="s">
        <v>62</v>
      </c>
      <c r="BR26" s="87" t="s">
        <v>61</v>
      </c>
      <c r="BS26" s="87" t="s">
        <v>60</v>
      </c>
      <c r="BT26" s="87" t="s">
        <v>62</v>
      </c>
      <c r="BU26" s="87" t="s">
        <v>61</v>
      </c>
      <c r="BV26" s="87" t="s">
        <v>60</v>
      </c>
      <c r="BW26" s="87" t="s">
        <v>62</v>
      </c>
      <c r="BX26" s="87" t="s">
        <v>61</v>
      </c>
      <c r="BY26" s="87" t="s">
        <v>60</v>
      </c>
      <c r="BZ26" s="87" t="s">
        <v>62</v>
      </c>
      <c r="CA26" s="87" t="s">
        <v>61</v>
      </c>
      <c r="CB26" s="87" t="s">
        <v>60</v>
      </c>
      <c r="CC26" s="87" t="s">
        <v>62</v>
      </c>
      <c r="CD26" s="87" t="s">
        <v>61</v>
      </c>
      <c r="CE26" s="87" t="s">
        <v>60</v>
      </c>
      <c r="CF26" s="87" t="s">
        <v>40</v>
      </c>
      <c r="CG26" s="202"/>
    </row>
    <row r="27" spans="2:85" ht="29.25" customHeight="1">
      <c r="B27" s="125" t="s">
        <v>126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Q27" s="104"/>
      <c r="R27" s="81"/>
      <c r="S27" s="104" t="s">
        <v>10</v>
      </c>
      <c r="T27" s="82"/>
      <c r="U27" s="98" t="s">
        <v>23</v>
      </c>
      <c r="V27" s="83"/>
      <c r="W27" s="105"/>
      <c r="X27" s="85" t="s">
        <v>23</v>
      </c>
      <c r="Y27" s="86"/>
      <c r="Z27" s="86"/>
      <c r="AA27" s="86"/>
      <c r="AC27" s="200">
        <v>1</v>
      </c>
      <c r="AD27" s="201" t="s">
        <v>62</v>
      </c>
      <c r="AE27" s="201"/>
      <c r="AF27" s="198" t="s">
        <v>23</v>
      </c>
      <c r="AG27" s="198"/>
      <c r="AH27" s="198"/>
      <c r="AI27" s="198"/>
      <c r="AJ27" s="198" t="s">
        <v>23</v>
      </c>
      <c r="AK27" s="198"/>
      <c r="AL27" s="198"/>
      <c r="AM27" s="198"/>
      <c r="AN27" s="198" t="s">
        <v>23</v>
      </c>
      <c r="AO27" s="198"/>
      <c r="AP27" s="198"/>
      <c r="AQ27" s="198"/>
      <c r="AR27" s="198" t="s">
        <v>23</v>
      </c>
      <c r="AS27" s="198"/>
      <c r="AT27" s="198"/>
      <c r="AU27" s="198"/>
      <c r="AV27" s="198">
        <v>0</v>
      </c>
      <c r="AW27" s="198"/>
      <c r="AX27" s="198"/>
      <c r="AY27" s="198"/>
      <c r="AZ27" s="198" t="s">
        <v>23</v>
      </c>
      <c r="BA27" s="198"/>
      <c r="BB27" s="198"/>
      <c r="BC27" s="198"/>
      <c r="BD27" s="199">
        <v>1</v>
      </c>
      <c r="BF27" s="70" t="s">
        <v>12</v>
      </c>
      <c r="BL27" s="80" t="s">
        <v>69</v>
      </c>
      <c r="BM27" s="80" t="s">
        <v>68</v>
      </c>
      <c r="BN27" s="80" t="s">
        <v>75</v>
      </c>
      <c r="BO27" s="89">
        <v>40978</v>
      </c>
      <c r="BP27" s="80" t="s">
        <v>22</v>
      </c>
      <c r="BQ27" s="80" t="s">
        <v>23</v>
      </c>
      <c r="BR27" s="80" t="s">
        <v>23</v>
      </c>
      <c r="BS27" s="80">
        <v>40</v>
      </c>
      <c r="BT27" s="80" t="s">
        <v>23</v>
      </c>
      <c r="BU27" s="80" t="s">
        <v>23</v>
      </c>
      <c r="BV27" s="80">
        <v>20</v>
      </c>
      <c r="BW27" s="80" t="s">
        <v>23</v>
      </c>
      <c r="BX27" s="80" t="s">
        <v>23</v>
      </c>
      <c r="BY27" s="80">
        <v>20</v>
      </c>
      <c r="BZ27" s="80" t="s">
        <v>23</v>
      </c>
      <c r="CA27" s="80" t="s">
        <v>23</v>
      </c>
      <c r="CB27" s="80">
        <v>20</v>
      </c>
      <c r="CC27" s="80">
        <v>0</v>
      </c>
      <c r="CD27" s="80">
        <v>0</v>
      </c>
      <c r="CE27" s="80">
        <v>100</v>
      </c>
      <c r="CF27" s="80">
        <v>100</v>
      </c>
      <c r="CG27" s="90" t="s">
        <v>60</v>
      </c>
    </row>
    <row r="28" spans="2:56" ht="29.25" customHeight="1">
      <c r="B28" s="125" t="s">
        <v>127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Q28" s="80"/>
      <c r="R28" s="81"/>
      <c r="S28" s="80" t="s">
        <v>10</v>
      </c>
      <c r="T28" s="82"/>
      <c r="U28" s="54" t="s">
        <v>23</v>
      </c>
      <c r="V28" s="83"/>
      <c r="W28" s="84"/>
      <c r="X28" s="85" t="s">
        <v>23</v>
      </c>
      <c r="Y28" s="86"/>
      <c r="Z28" s="86"/>
      <c r="AA28" s="86"/>
      <c r="AC28" s="200"/>
      <c r="AD28" s="201"/>
      <c r="AE28" s="201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</row>
    <row r="29" spans="2:56" ht="29.25" customHeight="1"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Q29" s="80"/>
      <c r="R29" s="81"/>
      <c r="S29" s="80" t="s">
        <v>10</v>
      </c>
      <c r="T29" s="82"/>
      <c r="U29" s="54" t="s">
        <v>23</v>
      </c>
      <c r="V29" s="83"/>
      <c r="W29" s="84"/>
      <c r="X29" s="85" t="s">
        <v>23</v>
      </c>
      <c r="Y29" s="86"/>
      <c r="Z29" s="86"/>
      <c r="AA29" s="86"/>
      <c r="AC29" s="200">
        <v>2</v>
      </c>
      <c r="AD29" s="201" t="s">
        <v>61</v>
      </c>
      <c r="AE29" s="201"/>
      <c r="AF29" s="198" t="s">
        <v>23</v>
      </c>
      <c r="AG29" s="198"/>
      <c r="AH29" s="198"/>
      <c r="AI29" s="198"/>
      <c r="AJ29" s="198" t="s">
        <v>23</v>
      </c>
      <c r="AK29" s="198"/>
      <c r="AL29" s="198"/>
      <c r="AM29" s="198"/>
      <c r="AN29" s="198" t="s">
        <v>23</v>
      </c>
      <c r="AO29" s="198"/>
      <c r="AP29" s="198"/>
      <c r="AQ29" s="198"/>
      <c r="AR29" s="198" t="s">
        <v>23</v>
      </c>
      <c r="AS29" s="198"/>
      <c r="AT29" s="198"/>
      <c r="AU29" s="198"/>
      <c r="AV29" s="198">
        <v>0</v>
      </c>
      <c r="AW29" s="198"/>
      <c r="AX29" s="198"/>
      <c r="AY29" s="198"/>
      <c r="AZ29" s="198" t="s">
        <v>23</v>
      </c>
      <c r="BA29" s="198"/>
      <c r="BB29" s="198"/>
      <c r="BC29" s="198"/>
      <c r="BD29" s="199">
        <v>2</v>
      </c>
    </row>
    <row r="30" spans="2:56" ht="29.25" customHeight="1">
      <c r="B30" s="125" t="s">
        <v>129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Q30" s="80"/>
      <c r="R30" s="81"/>
      <c r="S30" s="80"/>
      <c r="T30" s="82"/>
      <c r="U30" s="54" t="s">
        <v>23</v>
      </c>
      <c r="V30" s="83"/>
      <c r="W30" s="84"/>
      <c r="X30" s="85" t="s">
        <v>23</v>
      </c>
      <c r="Y30" s="86"/>
      <c r="Z30" s="86"/>
      <c r="AA30" s="86"/>
      <c r="AC30" s="200"/>
      <c r="AD30" s="201"/>
      <c r="AE30" s="201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</row>
    <row r="31" spans="2:56" ht="29.25" customHeight="1">
      <c r="B31" s="125" t="s">
        <v>130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80" t="s">
        <v>10</v>
      </c>
      <c r="R31" s="81"/>
      <c r="S31" s="80"/>
      <c r="T31" s="82"/>
      <c r="U31" s="54" t="s">
        <v>23</v>
      </c>
      <c r="V31" s="83"/>
      <c r="W31" s="84"/>
      <c r="X31" s="85">
        <v>3</v>
      </c>
      <c r="Y31" s="86"/>
      <c r="Z31" s="86"/>
      <c r="AA31" s="86"/>
      <c r="AB31" s="86"/>
      <c r="AC31" s="200">
        <v>3</v>
      </c>
      <c r="AD31" s="201" t="s">
        <v>60</v>
      </c>
      <c r="AE31" s="201"/>
      <c r="AF31" s="198">
        <v>40</v>
      </c>
      <c r="AG31" s="198"/>
      <c r="AH31" s="198"/>
      <c r="AI31" s="198"/>
      <c r="AJ31" s="198">
        <v>20</v>
      </c>
      <c r="AK31" s="198"/>
      <c r="AL31" s="198"/>
      <c r="AM31" s="198"/>
      <c r="AN31" s="198">
        <v>20</v>
      </c>
      <c r="AO31" s="198"/>
      <c r="AP31" s="198"/>
      <c r="AQ31" s="198"/>
      <c r="AR31" s="198">
        <v>20</v>
      </c>
      <c r="AS31" s="198"/>
      <c r="AT31" s="198"/>
      <c r="AU31" s="198"/>
      <c r="AV31" s="198">
        <v>100</v>
      </c>
      <c r="AW31" s="198"/>
      <c r="AX31" s="198"/>
      <c r="AY31" s="198"/>
      <c r="AZ31" s="198" t="s">
        <v>60</v>
      </c>
      <c r="BA31" s="198"/>
      <c r="BB31" s="198"/>
      <c r="BC31" s="198"/>
      <c r="BD31" s="199">
        <v>3</v>
      </c>
    </row>
    <row r="32" spans="29:56" ht="27" customHeight="1">
      <c r="AC32" s="200"/>
      <c r="AD32" s="201"/>
      <c r="AE32" s="201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</row>
    <row r="33" spans="2:56" ht="27" customHeight="1">
      <c r="B33" s="115" t="s">
        <v>125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AC33" s="106"/>
      <c r="AD33" s="83"/>
      <c r="AE33" s="83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</row>
    <row r="34" spans="29:56" ht="27" customHeight="1">
      <c r="AC34" s="106"/>
      <c r="AD34" s="83"/>
      <c r="AE34" s="83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</row>
    <row r="35" spans="2:31" ht="15.75">
      <c r="B35" s="230" t="s">
        <v>34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AD35" s="91"/>
      <c r="AE35" s="91"/>
    </row>
    <row r="37" spans="2:23" ht="37.5" customHeight="1">
      <c r="B37" s="127" t="s">
        <v>119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9" spans="17:23" ht="16.5">
      <c r="Q39" s="77" t="s">
        <v>8</v>
      </c>
      <c r="R39" s="78"/>
      <c r="S39" s="77" t="s">
        <v>9</v>
      </c>
      <c r="T39" s="78"/>
      <c r="U39" s="67" t="s">
        <v>45</v>
      </c>
      <c r="V39" s="79"/>
      <c r="W39" s="77" t="s">
        <v>11</v>
      </c>
    </row>
    <row r="40" spans="17:23" ht="15">
      <c r="Q40" s="79"/>
      <c r="R40" s="79"/>
      <c r="S40" s="79"/>
      <c r="T40" s="79"/>
      <c r="U40" s="79"/>
      <c r="V40" s="79"/>
      <c r="W40" s="79"/>
    </row>
    <row r="41" spans="2:24" ht="27" customHeight="1">
      <c r="B41" s="195" t="s">
        <v>35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7"/>
      <c r="Q41" s="80"/>
      <c r="R41" s="81"/>
      <c r="S41" s="80"/>
      <c r="T41" s="82"/>
      <c r="U41" s="84" t="s">
        <v>23</v>
      </c>
      <c r="V41" s="83"/>
      <c r="W41" s="92"/>
      <c r="X41" s="85" t="s">
        <v>23</v>
      </c>
    </row>
    <row r="42" spans="2:24" ht="27" customHeight="1">
      <c r="B42" s="191" t="s">
        <v>58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Q42" s="80"/>
      <c r="R42" s="81"/>
      <c r="S42" s="80"/>
      <c r="T42" s="82"/>
      <c r="U42" s="84" t="s">
        <v>23</v>
      </c>
      <c r="V42" s="83"/>
      <c r="W42" s="92"/>
      <c r="X42" s="85" t="s">
        <v>23</v>
      </c>
    </row>
    <row r="43" spans="2:24" ht="27" customHeight="1">
      <c r="B43" s="191" t="s">
        <v>37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Q43" s="80" t="s">
        <v>10</v>
      </c>
      <c r="R43" s="81"/>
      <c r="S43" s="80"/>
      <c r="T43" s="82"/>
      <c r="U43" s="84" t="s">
        <v>23</v>
      </c>
      <c r="V43" s="83"/>
      <c r="W43" s="92">
        <v>22</v>
      </c>
      <c r="X43" s="85">
        <v>3</v>
      </c>
    </row>
    <row r="45" spans="2:23" ht="15.75">
      <c r="B45" s="230" t="s">
        <v>38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2"/>
    </row>
    <row r="47" spans="2:23" ht="44.25" customHeight="1">
      <c r="B47" s="153" t="s">
        <v>123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9" spans="17:23" ht="43.5" customHeight="1">
      <c r="Q49" s="77" t="s">
        <v>8</v>
      </c>
      <c r="R49" s="78"/>
      <c r="S49" s="77" t="s">
        <v>9</v>
      </c>
      <c r="T49" s="78"/>
      <c r="U49" s="67" t="s">
        <v>45</v>
      </c>
      <c r="V49" s="79"/>
      <c r="W49" s="77" t="s">
        <v>11</v>
      </c>
    </row>
    <row r="50" spans="17:23" ht="15">
      <c r="Q50" s="79"/>
      <c r="R50" s="79"/>
      <c r="S50" s="79"/>
      <c r="T50" s="79"/>
      <c r="U50" s="79"/>
      <c r="V50" s="79"/>
      <c r="W50" s="79"/>
    </row>
    <row r="51" spans="2:24" ht="23.25" customHeight="1">
      <c r="B51" s="195" t="s">
        <v>13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Q51" s="80"/>
      <c r="R51" s="81"/>
      <c r="S51" s="80"/>
      <c r="T51" s="82"/>
      <c r="U51" s="84" t="s">
        <v>23</v>
      </c>
      <c r="V51" s="83"/>
      <c r="W51" s="84"/>
      <c r="X51" s="85" t="s">
        <v>23</v>
      </c>
    </row>
    <row r="52" spans="2:24" ht="23.25" customHeight="1">
      <c r="B52" s="195" t="s">
        <v>14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Q52" s="80"/>
      <c r="R52" s="81"/>
      <c r="S52" s="80"/>
      <c r="T52" s="82"/>
      <c r="U52" s="84" t="s">
        <v>23</v>
      </c>
      <c r="V52" s="83"/>
      <c r="W52" s="84"/>
      <c r="X52" s="85" t="s">
        <v>23</v>
      </c>
    </row>
    <row r="53" spans="2:24" ht="23.25" customHeight="1">
      <c r="B53" s="191" t="s">
        <v>16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Q53" s="80"/>
      <c r="R53" s="81"/>
      <c r="S53" s="80"/>
      <c r="T53" s="82"/>
      <c r="U53" s="84" t="s">
        <v>23</v>
      </c>
      <c r="V53" s="83"/>
      <c r="W53" s="84"/>
      <c r="X53" s="85" t="s">
        <v>23</v>
      </c>
    </row>
    <row r="54" spans="2:24" ht="23.25" customHeight="1">
      <c r="B54" s="191" t="s">
        <v>15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Q54" s="80" t="s">
        <v>10</v>
      </c>
      <c r="R54" s="81"/>
      <c r="S54" s="80"/>
      <c r="T54" s="82"/>
      <c r="U54" s="84" t="s">
        <v>23</v>
      </c>
      <c r="V54" s="83"/>
      <c r="W54" s="84"/>
      <c r="X54" s="85">
        <v>3</v>
      </c>
    </row>
    <row r="56" spans="2:23" ht="15.75">
      <c r="B56" s="230" t="s">
        <v>17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2"/>
    </row>
    <row r="58" spans="2:23" ht="14.25">
      <c r="B58" s="188" t="s">
        <v>116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60" spans="2:23" ht="32.25" customHeight="1">
      <c r="B60" s="153" t="s">
        <v>120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2" spans="17:23" ht="16.5">
      <c r="Q62" s="77" t="s">
        <v>8</v>
      </c>
      <c r="R62" s="78"/>
      <c r="S62" s="77" t="s">
        <v>9</v>
      </c>
      <c r="T62" s="78"/>
      <c r="U62" s="67" t="s">
        <v>45</v>
      </c>
      <c r="V62" s="79"/>
      <c r="W62" s="77" t="s">
        <v>11</v>
      </c>
    </row>
    <row r="63" spans="17:22" ht="15">
      <c r="Q63" s="79"/>
      <c r="R63" s="79"/>
      <c r="S63" s="79"/>
      <c r="T63" s="79"/>
      <c r="U63" s="79"/>
      <c r="V63" s="79"/>
    </row>
    <row r="64" spans="2:24" ht="45" customHeight="1">
      <c r="B64" s="195" t="s">
        <v>39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7"/>
      <c r="Q64" s="80"/>
      <c r="R64" s="81"/>
      <c r="S64" s="80"/>
      <c r="T64" s="82"/>
      <c r="U64" s="84" t="s">
        <v>23</v>
      </c>
      <c r="V64" s="83"/>
      <c r="W64" s="84"/>
      <c r="X64" s="85" t="s">
        <v>23</v>
      </c>
    </row>
    <row r="65" spans="2:24" ht="45" customHeight="1">
      <c r="B65" s="191" t="s">
        <v>118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Q65" s="80"/>
      <c r="R65" s="81"/>
      <c r="S65" s="80"/>
      <c r="T65" s="82"/>
      <c r="U65" s="84" t="s">
        <v>23</v>
      </c>
      <c r="V65" s="83"/>
      <c r="W65" s="84"/>
      <c r="X65" s="85" t="s">
        <v>23</v>
      </c>
    </row>
    <row r="66" spans="2:24" ht="45" customHeight="1">
      <c r="B66" s="126" t="s">
        <v>124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Q66" s="80" t="s">
        <v>10</v>
      </c>
      <c r="R66" s="81"/>
      <c r="S66" s="80"/>
      <c r="T66" s="82"/>
      <c r="U66" s="84" t="s">
        <v>23</v>
      </c>
      <c r="V66" s="83"/>
      <c r="W66" s="84">
        <v>12300</v>
      </c>
      <c r="X66" s="85">
        <v>3</v>
      </c>
    </row>
  </sheetData>
  <sheetProtection/>
  <mergeCells count="95">
    <mergeCell ref="B22:W22"/>
    <mergeCell ref="B37:W37"/>
    <mergeCell ref="B47:W47"/>
    <mergeCell ref="B60:W60"/>
    <mergeCell ref="B66:O66"/>
    <mergeCell ref="B53:O53"/>
    <mergeCell ref="B54:O54"/>
    <mergeCell ref="B56:W56"/>
    <mergeCell ref="B64:O64"/>
    <mergeCell ref="B65:O65"/>
    <mergeCell ref="AJ31:AM32"/>
    <mergeCell ref="AN31:AQ32"/>
    <mergeCell ref="B33:W33"/>
    <mergeCell ref="B58:W58"/>
    <mergeCell ref="B42:O42"/>
    <mergeCell ref="B43:O43"/>
    <mergeCell ref="B45:W45"/>
    <mergeCell ref="B51:O51"/>
    <mergeCell ref="B52:O52"/>
    <mergeCell ref="AR31:AU32"/>
    <mergeCell ref="AV31:AY32"/>
    <mergeCell ref="AZ31:BC32"/>
    <mergeCell ref="BD31:BD32"/>
    <mergeCell ref="B35:W35"/>
    <mergeCell ref="B41:O41"/>
    <mergeCell ref="B31:O31"/>
    <mergeCell ref="AC31:AC32"/>
    <mergeCell ref="AD31:AE32"/>
    <mergeCell ref="AF31:AI32"/>
    <mergeCell ref="BD27:BD28"/>
    <mergeCell ref="B28:O28"/>
    <mergeCell ref="B29:O29"/>
    <mergeCell ref="AC29:AC30"/>
    <mergeCell ref="AD29:AE30"/>
    <mergeCell ref="AN29:AQ30"/>
    <mergeCell ref="AR29:AU30"/>
    <mergeCell ref="AV29:AY30"/>
    <mergeCell ref="AZ29:BC30"/>
    <mergeCell ref="B27:O27"/>
    <mergeCell ref="AC27:AC28"/>
    <mergeCell ref="AD27:AE28"/>
    <mergeCell ref="AF27:AI28"/>
    <mergeCell ref="AJ27:AM28"/>
    <mergeCell ref="BD29:BD30"/>
    <mergeCell ref="B30:O30"/>
    <mergeCell ref="AR27:AU28"/>
    <mergeCell ref="AV27:AY28"/>
    <mergeCell ref="AZ27:BC28"/>
    <mergeCell ref="AJ26:AM26"/>
    <mergeCell ref="AN26:AQ26"/>
    <mergeCell ref="AC24:AE25"/>
    <mergeCell ref="AF24:AI25"/>
    <mergeCell ref="AJ24:AM25"/>
    <mergeCell ref="AF29:AI30"/>
    <mergeCell ref="AJ29:AM30"/>
    <mergeCell ref="BT24:BV25"/>
    <mergeCell ref="BW24:BY25"/>
    <mergeCell ref="BZ24:CB25"/>
    <mergeCell ref="CC24:CF25"/>
    <mergeCell ref="CG24:CG26"/>
    <mergeCell ref="AN27:AQ28"/>
    <mergeCell ref="BL24:BL26"/>
    <mergeCell ref="BM24:BM26"/>
    <mergeCell ref="BN24:BN26"/>
    <mergeCell ref="BO24:BO26"/>
    <mergeCell ref="BP24:BP26"/>
    <mergeCell ref="BQ24:BS25"/>
    <mergeCell ref="AN24:AQ25"/>
    <mergeCell ref="AR24:AU25"/>
    <mergeCell ref="AV24:AY26"/>
    <mergeCell ref="AR26:AU26"/>
    <mergeCell ref="B16:W16"/>
    <mergeCell ref="B18:W18"/>
    <mergeCell ref="B20:W20"/>
    <mergeCell ref="AC22:BC22"/>
    <mergeCell ref="B23:U23"/>
    <mergeCell ref="AZ24:BC26"/>
    <mergeCell ref="B25:U25"/>
    <mergeCell ref="B26:O26"/>
    <mergeCell ref="AC26:AE26"/>
    <mergeCell ref="AF26:AI26"/>
    <mergeCell ref="B12:I12"/>
    <mergeCell ref="J12:O12"/>
    <mergeCell ref="P12:W12"/>
    <mergeCell ref="AE12:AF12"/>
    <mergeCell ref="B14:I14"/>
    <mergeCell ref="J14:O14"/>
    <mergeCell ref="P14:W14"/>
    <mergeCell ref="B2:W2"/>
    <mergeCell ref="AE7:AF7"/>
    <mergeCell ref="B8:W8"/>
    <mergeCell ref="AE8:AF8"/>
    <mergeCell ref="B10:W10"/>
    <mergeCell ref="AE10:AF10"/>
    <mergeCell ref="B4:W4"/>
  </mergeCells>
  <conditionalFormatting sqref="BD26 AB31 U27:W31 U39 U62 U49 U26:AA26 U24">
    <cfRule type="cellIs" priority="15" dxfId="225" operator="equal">
      <formula>'EJ 5 - IRRÁ'!#REF!</formula>
    </cfRule>
  </conditionalFormatting>
  <conditionalFormatting sqref="AN29 AN31 AR31 AR27 AV29 AV31 AZ29 AZ31 BD29 BD31 AF27 AF29 AF31 U41:W43 AJ27 AJ29 AJ31 U51:W54 AN27 U64:W66 AR29 AV27 AZ27 BD27 U24 U39 U62 U49 U26:W31">
    <cfRule type="cellIs" priority="14" dxfId="226" operator="equal">
      <formula>$BF$27</formula>
    </cfRule>
  </conditionalFormatting>
  <conditionalFormatting sqref="X27:AA31">
    <cfRule type="cellIs" priority="13" dxfId="225" operator="equal">
      <formula>'EJ 5 - IRRÁ'!#REF!</formula>
    </cfRule>
  </conditionalFormatting>
  <conditionalFormatting sqref="AF27 AF29 AJ29 AV27 AV29 AV31 AZ27 AZ29 AZ31 BD27 BD29 BD31 U51:W52 U64:W64">
    <cfRule type="cellIs" priority="12" dxfId="225" operator="equal">
      <formula>'EJ 5 - IRRÁ'!#REF!</formula>
    </cfRule>
  </conditionalFormatting>
  <conditionalFormatting sqref="AF31 X65">
    <cfRule type="cellIs" priority="11" dxfId="225" operator="equal">
      <formula>'EJ 5 - IRRÁ'!#REF!</formula>
    </cfRule>
  </conditionalFormatting>
  <conditionalFormatting sqref="U41:V41 AN27 AN29 AN31 W41:W43">
    <cfRule type="cellIs" priority="10" dxfId="225" operator="equal">
      <formula>'EJ 5 - IRRÁ'!#REF!</formula>
    </cfRule>
  </conditionalFormatting>
  <conditionalFormatting sqref="U42:W42 U54:W54">
    <cfRule type="cellIs" priority="9" dxfId="225" operator="equal">
      <formula>'EJ 5 - IRRÁ'!#REF!</formula>
    </cfRule>
  </conditionalFormatting>
  <conditionalFormatting sqref="U43:X43">
    <cfRule type="cellIs" priority="8" dxfId="225" operator="equal">
      <formula>'EJ 5 - IRRÁ'!#REF!</formula>
    </cfRule>
  </conditionalFormatting>
  <conditionalFormatting sqref="AJ27 AJ31">
    <cfRule type="cellIs" priority="7" dxfId="225" operator="equal">
      <formula>'EJ 5 - IRRÁ'!#REF!</formula>
    </cfRule>
  </conditionalFormatting>
  <conditionalFormatting sqref="X41 U66:W66">
    <cfRule type="cellIs" priority="6" dxfId="225" operator="equal">
      <formula>'EJ 5 - IRRÁ'!#REF!</formula>
    </cfRule>
  </conditionalFormatting>
  <conditionalFormatting sqref="X42 X51:X54">
    <cfRule type="cellIs" priority="5" dxfId="225" operator="equal">
      <formula>'EJ 5 - IRRÁ'!#REF!</formula>
    </cfRule>
  </conditionalFormatting>
  <conditionalFormatting sqref="AR29 AR31 AR27 U53:W53">
    <cfRule type="cellIs" priority="4" dxfId="225" operator="equal">
      <formula>'EJ 5 - IRRÁ'!#REF!</formula>
    </cfRule>
  </conditionalFormatting>
  <conditionalFormatting sqref="X64">
    <cfRule type="cellIs" priority="2" dxfId="225" operator="equal">
      <formula>'EJ 5 - IRRÁ'!#REF!</formula>
    </cfRule>
  </conditionalFormatting>
  <conditionalFormatting sqref="U65:W65">
    <cfRule type="cellIs" priority="3" dxfId="225" operator="equal">
      <formula>'EJ 5 - IRRÁ'!#REF!</formula>
    </cfRule>
  </conditionalFormatting>
  <conditionalFormatting sqref="X66">
    <cfRule type="cellIs" priority="1" dxfId="225" operator="equal">
      <formula>'EJ 5 - IRRÁ'!#REF!</formula>
    </cfRule>
  </conditionalFormatting>
  <dataValidations count="1">
    <dataValidation type="list" allowBlank="1" showInputMessage="1" showErrorMessage="1" error="DEBE MARCAR SOLO CON UNA X MAYUSCULA" sqref="S64:T66 S26:T31 Q41:Q43 S41:T43 S51:T54 Q51:Q54 Q64:Q66 Q26:Q31">
      <formula1>$BF$26</formula1>
    </dataValidation>
  </dataValidations>
  <printOptions/>
  <pageMargins left="0.7" right="0.7" top="0.75" bottom="0.75" header="0.3" footer="0.3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G66"/>
  <sheetViews>
    <sheetView view="pageBreakPreview" zoomScale="70" zoomScaleNormal="60" zoomScaleSheetLayoutView="70" zoomScalePageLayoutView="0" workbookViewId="0" topLeftCell="A19">
      <selection activeCell="B26" sqref="B26:O31"/>
    </sheetView>
  </sheetViews>
  <sheetFormatPr defaultColWidth="11.421875" defaultRowHeight="15"/>
  <cols>
    <col min="1" max="13" width="4.28125" style="70" customWidth="1"/>
    <col min="14" max="14" width="5.421875" style="70" customWidth="1"/>
    <col min="15" max="15" width="5.28125" style="70" customWidth="1"/>
    <col min="16" max="17" width="4.28125" style="70" customWidth="1"/>
    <col min="18" max="18" width="1.1484375" style="70" customWidth="1"/>
    <col min="19" max="19" width="4.28125" style="70" customWidth="1"/>
    <col min="20" max="20" width="1.57421875" style="70" customWidth="1"/>
    <col min="21" max="21" width="7.140625" style="70" customWidth="1"/>
    <col min="22" max="22" width="1.7109375" style="70" customWidth="1"/>
    <col min="23" max="23" width="27.57421875" style="70" customWidth="1"/>
    <col min="24" max="24" width="11.28125" style="69" hidden="1" customWidth="1"/>
    <col min="25" max="26" width="11.28125" style="70" hidden="1" customWidth="1"/>
    <col min="27" max="27" width="3.140625" style="70" customWidth="1"/>
    <col min="28" max="29" width="4.7109375" style="70" customWidth="1"/>
    <col min="30" max="30" width="4.57421875" style="70" customWidth="1"/>
    <col min="31" max="31" width="10.57421875" style="70" customWidth="1"/>
    <col min="32" max="41" width="4.7109375" style="70" customWidth="1"/>
    <col min="42" max="52" width="4.00390625" style="70" customWidth="1"/>
    <col min="53" max="54" width="5.8515625" style="70" customWidth="1"/>
    <col min="55" max="56" width="4.00390625" style="70" customWidth="1"/>
    <col min="57" max="62" width="4.28125" style="70" hidden="1" customWidth="1"/>
    <col min="63" max="63" width="4.28125" style="70" customWidth="1"/>
    <col min="64" max="64" width="31.57421875" style="70" customWidth="1"/>
    <col min="65" max="66" width="29.7109375" style="70" customWidth="1"/>
    <col min="67" max="67" width="19.28125" style="70" customWidth="1"/>
    <col min="68" max="68" width="28.7109375" style="70" customWidth="1"/>
    <col min="69" max="72" width="15.421875" style="70" customWidth="1"/>
    <col min="73" max="73" width="20.140625" style="70" customWidth="1"/>
    <col min="74" max="75" width="15.421875" style="70" customWidth="1"/>
    <col min="76" max="76" width="20.57421875" style="70" customWidth="1"/>
    <col min="77" max="80" width="15.421875" style="70" customWidth="1"/>
    <col min="81" max="84" width="18.7109375" style="70" customWidth="1"/>
    <col min="85" max="85" width="29.140625" style="70" customWidth="1"/>
    <col min="86" max="16384" width="11.421875" style="70" customWidth="1"/>
  </cols>
  <sheetData>
    <row r="2" spans="2:23" ht="15">
      <c r="B2" s="190" t="s">
        <v>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2:23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2:23" ht="89.25" customHeigh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6" ht="14.25">
      <c r="B6" s="70" t="s">
        <v>46</v>
      </c>
    </row>
    <row r="7" spans="31:32" ht="14.25">
      <c r="AE7" s="221"/>
      <c r="AF7" s="221"/>
    </row>
    <row r="8" spans="2:32" ht="15.75">
      <c r="B8" s="192" t="s">
        <v>28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AE8" s="221"/>
      <c r="AF8" s="221"/>
    </row>
    <row r="9" spans="31:32" ht="6" customHeight="1">
      <c r="AE9" s="72"/>
      <c r="AF9" s="72"/>
    </row>
    <row r="10" spans="2:32" ht="14.25">
      <c r="B10" s="214" t="s">
        <v>70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AE10" s="221"/>
      <c r="AF10" s="221"/>
    </row>
    <row r="11" spans="31:32" ht="5.25" customHeight="1">
      <c r="AE11" s="72"/>
      <c r="AF11" s="72"/>
    </row>
    <row r="12" spans="2:32" ht="26.25" customHeight="1">
      <c r="B12" s="226" t="s">
        <v>29</v>
      </c>
      <c r="C12" s="226"/>
      <c r="D12" s="226"/>
      <c r="E12" s="226"/>
      <c r="F12" s="226"/>
      <c r="G12" s="226"/>
      <c r="H12" s="226"/>
      <c r="I12" s="226"/>
      <c r="J12" s="226" t="s">
        <v>25</v>
      </c>
      <c r="K12" s="226"/>
      <c r="L12" s="226"/>
      <c r="M12" s="226"/>
      <c r="N12" s="226"/>
      <c r="O12" s="227"/>
      <c r="P12" s="227" t="s">
        <v>30</v>
      </c>
      <c r="Q12" s="228"/>
      <c r="R12" s="228"/>
      <c r="S12" s="228"/>
      <c r="T12" s="228"/>
      <c r="U12" s="228"/>
      <c r="V12" s="228"/>
      <c r="W12" s="229"/>
      <c r="AE12" s="221"/>
      <c r="AF12" s="221"/>
    </row>
    <row r="13" ht="4.5" customHeight="1">
      <c r="O13" s="70" t="s">
        <v>65</v>
      </c>
    </row>
    <row r="14" spans="2:23" ht="14.25">
      <c r="B14" s="222" t="s">
        <v>76</v>
      </c>
      <c r="C14" s="222"/>
      <c r="D14" s="222"/>
      <c r="E14" s="222"/>
      <c r="F14" s="222"/>
      <c r="G14" s="222"/>
      <c r="H14" s="222"/>
      <c r="I14" s="222"/>
      <c r="J14" s="222" t="s">
        <v>72</v>
      </c>
      <c r="K14" s="222"/>
      <c r="L14" s="222"/>
      <c r="M14" s="222">
        <v>40978</v>
      </c>
      <c r="N14" s="222"/>
      <c r="O14" s="218"/>
      <c r="P14" s="223">
        <v>40978</v>
      </c>
      <c r="Q14" s="224"/>
      <c r="R14" s="224"/>
      <c r="S14" s="224"/>
      <c r="T14" s="224"/>
      <c r="U14" s="224"/>
      <c r="V14" s="224"/>
      <c r="W14" s="225"/>
    </row>
    <row r="15" ht="5.25" customHeight="1"/>
    <row r="16" spans="2:23" ht="15.75">
      <c r="B16" s="230" t="s">
        <v>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2"/>
    </row>
    <row r="17" spans="2:22" ht="6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2:23" ht="14.25">
      <c r="B18" s="214" t="s">
        <v>22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</row>
    <row r="19" ht="5.25" customHeight="1"/>
    <row r="20" spans="2:23" ht="15.75">
      <c r="B20" s="230" t="s">
        <v>7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2"/>
    </row>
    <row r="22" spans="2:55" ht="34.5" customHeight="1">
      <c r="B22" s="217" t="s">
        <v>122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AC22" s="233" t="s">
        <v>50</v>
      </c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</row>
    <row r="23" spans="2:82" ht="14.25"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76"/>
      <c r="AC23" s="70" t="s">
        <v>51</v>
      </c>
      <c r="AD23" s="70" t="s">
        <v>70</v>
      </c>
      <c r="BL23" s="70" t="s">
        <v>51</v>
      </c>
      <c r="BM23" s="70" t="s">
        <v>70</v>
      </c>
      <c r="BQ23" s="70" t="s">
        <v>51</v>
      </c>
      <c r="BR23" s="70" t="s">
        <v>70</v>
      </c>
      <c r="CC23" s="70" t="s">
        <v>51</v>
      </c>
      <c r="CD23" s="70" t="s">
        <v>70</v>
      </c>
    </row>
    <row r="24" spans="17:85" ht="51.75" customHeight="1">
      <c r="Q24" s="77" t="s">
        <v>8</v>
      </c>
      <c r="R24" s="78"/>
      <c r="S24" s="77" t="s">
        <v>9</v>
      </c>
      <c r="T24" s="78"/>
      <c r="U24" s="67" t="s">
        <v>45</v>
      </c>
      <c r="V24" s="79"/>
      <c r="W24" s="77" t="s">
        <v>11</v>
      </c>
      <c r="AC24" s="204" t="s">
        <v>0</v>
      </c>
      <c r="AD24" s="204"/>
      <c r="AE24" s="204"/>
      <c r="AF24" s="204" t="s">
        <v>1</v>
      </c>
      <c r="AG24" s="204"/>
      <c r="AH24" s="204"/>
      <c r="AI24" s="204"/>
      <c r="AJ24" s="202" t="s">
        <v>33</v>
      </c>
      <c r="AK24" s="202"/>
      <c r="AL24" s="202"/>
      <c r="AM24" s="202"/>
      <c r="AN24" s="202" t="s">
        <v>2</v>
      </c>
      <c r="AO24" s="202"/>
      <c r="AP24" s="202"/>
      <c r="AQ24" s="202"/>
      <c r="AR24" s="202" t="s">
        <v>3</v>
      </c>
      <c r="AS24" s="202"/>
      <c r="AT24" s="202"/>
      <c r="AU24" s="202"/>
      <c r="AV24" s="205" t="s">
        <v>19</v>
      </c>
      <c r="AW24" s="206"/>
      <c r="AX24" s="206"/>
      <c r="AY24" s="207"/>
      <c r="AZ24" s="205" t="s">
        <v>20</v>
      </c>
      <c r="BA24" s="206"/>
      <c r="BB24" s="206"/>
      <c r="BC24" s="207"/>
      <c r="BL24" s="202" t="s">
        <v>28</v>
      </c>
      <c r="BM24" s="202" t="s">
        <v>29</v>
      </c>
      <c r="BN24" s="202" t="s">
        <v>25</v>
      </c>
      <c r="BO24" s="202" t="s">
        <v>30</v>
      </c>
      <c r="BP24" s="202" t="s">
        <v>6</v>
      </c>
      <c r="BQ24" s="204" t="s">
        <v>1</v>
      </c>
      <c r="BR24" s="204"/>
      <c r="BS24" s="204"/>
      <c r="BT24" s="202" t="s">
        <v>33</v>
      </c>
      <c r="BU24" s="202"/>
      <c r="BV24" s="202"/>
      <c r="BW24" s="202" t="s">
        <v>18</v>
      </c>
      <c r="BX24" s="202"/>
      <c r="BY24" s="202"/>
      <c r="BZ24" s="202" t="s">
        <v>3</v>
      </c>
      <c r="CA24" s="202"/>
      <c r="CB24" s="202"/>
      <c r="CC24" s="202" t="s">
        <v>19</v>
      </c>
      <c r="CD24" s="202"/>
      <c r="CE24" s="202"/>
      <c r="CF24" s="202"/>
      <c r="CG24" s="202" t="s">
        <v>20</v>
      </c>
    </row>
    <row r="25" spans="2:85" ht="6.75" customHeight="1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76"/>
      <c r="AC25" s="204"/>
      <c r="AD25" s="204"/>
      <c r="AE25" s="204"/>
      <c r="AF25" s="204"/>
      <c r="AG25" s="204"/>
      <c r="AH25" s="204"/>
      <c r="AI25" s="204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8"/>
      <c r="AW25" s="209"/>
      <c r="AX25" s="209"/>
      <c r="AY25" s="210"/>
      <c r="AZ25" s="208"/>
      <c r="BA25" s="209"/>
      <c r="BB25" s="209"/>
      <c r="BC25" s="210"/>
      <c r="BL25" s="202"/>
      <c r="BM25" s="202"/>
      <c r="BN25" s="202"/>
      <c r="BO25" s="202"/>
      <c r="BP25" s="202"/>
      <c r="BQ25" s="204"/>
      <c r="BR25" s="204"/>
      <c r="BS25" s="204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</row>
    <row r="26" spans="2:85" ht="39.75" customHeight="1">
      <c r="B26" s="125" t="s">
        <v>131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07"/>
      <c r="Q26" s="113"/>
      <c r="R26" s="108"/>
      <c r="S26" s="113" t="s">
        <v>10</v>
      </c>
      <c r="T26" s="108"/>
      <c r="U26" s="54" t="s">
        <v>23</v>
      </c>
      <c r="V26" s="109"/>
      <c r="W26" s="84"/>
      <c r="X26" s="85" t="s">
        <v>23</v>
      </c>
      <c r="Y26" s="86"/>
      <c r="Z26" s="86"/>
      <c r="AA26" s="86"/>
      <c r="AC26" s="204" t="s">
        <v>4</v>
      </c>
      <c r="AD26" s="204"/>
      <c r="AE26" s="204"/>
      <c r="AF26" s="204">
        <v>40</v>
      </c>
      <c r="AG26" s="204"/>
      <c r="AH26" s="204"/>
      <c r="AI26" s="204"/>
      <c r="AJ26" s="204">
        <v>20</v>
      </c>
      <c r="AK26" s="204"/>
      <c r="AL26" s="204"/>
      <c r="AM26" s="204"/>
      <c r="AN26" s="204">
        <v>20</v>
      </c>
      <c r="AO26" s="204"/>
      <c r="AP26" s="204"/>
      <c r="AQ26" s="204"/>
      <c r="AR26" s="204">
        <v>20</v>
      </c>
      <c r="AS26" s="204"/>
      <c r="AT26" s="204"/>
      <c r="AU26" s="204"/>
      <c r="AV26" s="211"/>
      <c r="AW26" s="212"/>
      <c r="AX26" s="212"/>
      <c r="AY26" s="213"/>
      <c r="AZ26" s="211"/>
      <c r="BA26" s="212"/>
      <c r="BB26" s="212"/>
      <c r="BC26" s="213"/>
      <c r="BD26" s="86"/>
      <c r="BF26" s="70" t="s">
        <v>10</v>
      </c>
      <c r="BL26" s="202"/>
      <c r="BM26" s="202"/>
      <c r="BN26" s="202"/>
      <c r="BO26" s="202"/>
      <c r="BP26" s="202"/>
      <c r="BQ26" s="87" t="s">
        <v>62</v>
      </c>
      <c r="BR26" s="87" t="s">
        <v>61</v>
      </c>
      <c r="BS26" s="87" t="s">
        <v>60</v>
      </c>
      <c r="BT26" s="87" t="s">
        <v>62</v>
      </c>
      <c r="BU26" s="87" t="s">
        <v>61</v>
      </c>
      <c r="BV26" s="87" t="s">
        <v>60</v>
      </c>
      <c r="BW26" s="87" t="s">
        <v>62</v>
      </c>
      <c r="BX26" s="87" t="s">
        <v>61</v>
      </c>
      <c r="BY26" s="87" t="s">
        <v>60</v>
      </c>
      <c r="BZ26" s="87" t="s">
        <v>62</v>
      </c>
      <c r="CA26" s="87" t="s">
        <v>61</v>
      </c>
      <c r="CB26" s="87" t="s">
        <v>60</v>
      </c>
      <c r="CC26" s="87" t="s">
        <v>62</v>
      </c>
      <c r="CD26" s="87" t="s">
        <v>61</v>
      </c>
      <c r="CE26" s="87" t="s">
        <v>60</v>
      </c>
      <c r="CF26" s="87" t="s">
        <v>40</v>
      </c>
      <c r="CG26" s="202"/>
    </row>
    <row r="27" spans="2:85" ht="29.25" customHeight="1">
      <c r="B27" s="125" t="s">
        <v>126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Q27" s="104"/>
      <c r="R27" s="81"/>
      <c r="S27" s="104" t="s">
        <v>10</v>
      </c>
      <c r="T27" s="82"/>
      <c r="U27" s="98" t="s">
        <v>23</v>
      </c>
      <c r="V27" s="83"/>
      <c r="W27" s="105"/>
      <c r="X27" s="85" t="s">
        <v>23</v>
      </c>
      <c r="Y27" s="86"/>
      <c r="Z27" s="86"/>
      <c r="AA27" s="86"/>
      <c r="AC27" s="200">
        <v>1</v>
      </c>
      <c r="AD27" s="201" t="s">
        <v>62</v>
      </c>
      <c r="AE27" s="201"/>
      <c r="AF27" s="198" t="s">
        <v>23</v>
      </c>
      <c r="AG27" s="198"/>
      <c r="AH27" s="198"/>
      <c r="AI27" s="198"/>
      <c r="AJ27" s="198" t="s">
        <v>23</v>
      </c>
      <c r="AK27" s="198"/>
      <c r="AL27" s="198"/>
      <c r="AM27" s="198"/>
      <c r="AN27" s="198" t="s">
        <v>23</v>
      </c>
      <c r="AO27" s="198"/>
      <c r="AP27" s="198"/>
      <c r="AQ27" s="198"/>
      <c r="AR27" s="198" t="s">
        <v>23</v>
      </c>
      <c r="AS27" s="198"/>
      <c r="AT27" s="198"/>
      <c r="AU27" s="198"/>
      <c r="AV27" s="198">
        <v>0</v>
      </c>
      <c r="AW27" s="198"/>
      <c r="AX27" s="198"/>
      <c r="AY27" s="198"/>
      <c r="AZ27" s="198" t="s">
        <v>23</v>
      </c>
      <c r="BA27" s="198"/>
      <c r="BB27" s="198"/>
      <c r="BC27" s="198"/>
      <c r="BD27" s="199">
        <v>1</v>
      </c>
      <c r="BF27" s="70" t="s">
        <v>12</v>
      </c>
      <c r="BL27" s="88" t="s">
        <v>70</v>
      </c>
      <c r="BM27" s="80" t="s">
        <v>76</v>
      </c>
      <c r="BN27" s="80" t="s">
        <v>72</v>
      </c>
      <c r="BO27" s="89">
        <v>40978</v>
      </c>
      <c r="BP27" s="80" t="s">
        <v>22</v>
      </c>
      <c r="BQ27" s="80" t="s">
        <v>23</v>
      </c>
      <c r="BR27" s="80" t="s">
        <v>23</v>
      </c>
      <c r="BS27" s="80">
        <v>40</v>
      </c>
      <c r="BT27" s="80" t="s">
        <v>23</v>
      </c>
      <c r="BU27" s="80">
        <v>20</v>
      </c>
      <c r="BV27" s="80" t="s">
        <v>23</v>
      </c>
      <c r="BW27" s="80" t="s">
        <v>23</v>
      </c>
      <c r="BX27" s="80" t="s">
        <v>23</v>
      </c>
      <c r="BY27" s="80">
        <v>20</v>
      </c>
      <c r="BZ27" s="80" t="s">
        <v>23</v>
      </c>
      <c r="CA27" s="80" t="s">
        <v>23</v>
      </c>
      <c r="CB27" s="80">
        <v>20</v>
      </c>
      <c r="CC27" s="80">
        <v>0</v>
      </c>
      <c r="CD27" s="80">
        <v>20</v>
      </c>
      <c r="CE27" s="80">
        <v>80</v>
      </c>
      <c r="CF27" s="80">
        <v>80</v>
      </c>
      <c r="CG27" s="90" t="s">
        <v>60</v>
      </c>
    </row>
    <row r="28" spans="2:56" ht="29.25" customHeight="1">
      <c r="B28" s="125" t="s">
        <v>127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Q28" s="80"/>
      <c r="R28" s="81"/>
      <c r="S28" s="80" t="s">
        <v>10</v>
      </c>
      <c r="T28" s="82"/>
      <c r="U28" s="54" t="s">
        <v>23</v>
      </c>
      <c r="V28" s="83"/>
      <c r="W28" s="84"/>
      <c r="X28" s="85" t="s">
        <v>23</v>
      </c>
      <c r="Y28" s="86"/>
      <c r="Z28" s="86"/>
      <c r="AA28" s="86"/>
      <c r="AC28" s="200"/>
      <c r="AD28" s="201"/>
      <c r="AE28" s="201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</row>
    <row r="29" spans="2:56" ht="29.25" customHeight="1"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Q29" s="80"/>
      <c r="R29" s="81"/>
      <c r="S29" s="80" t="s">
        <v>10</v>
      </c>
      <c r="T29" s="82"/>
      <c r="U29" s="54" t="s">
        <v>23</v>
      </c>
      <c r="V29" s="83"/>
      <c r="W29" s="84"/>
      <c r="X29" s="85" t="s">
        <v>23</v>
      </c>
      <c r="Y29" s="86"/>
      <c r="Z29" s="86"/>
      <c r="AA29" s="86"/>
      <c r="AC29" s="200">
        <v>2</v>
      </c>
      <c r="AD29" s="201" t="s">
        <v>61</v>
      </c>
      <c r="AE29" s="201"/>
      <c r="AF29" s="198" t="s">
        <v>23</v>
      </c>
      <c r="AG29" s="198"/>
      <c r="AH29" s="198"/>
      <c r="AI29" s="198"/>
      <c r="AJ29" s="198">
        <v>20</v>
      </c>
      <c r="AK29" s="198"/>
      <c r="AL29" s="198"/>
      <c r="AM29" s="198"/>
      <c r="AN29" s="198" t="s">
        <v>23</v>
      </c>
      <c r="AO29" s="198"/>
      <c r="AP29" s="198"/>
      <c r="AQ29" s="198"/>
      <c r="AR29" s="198" t="s">
        <v>23</v>
      </c>
      <c r="AS29" s="198"/>
      <c r="AT29" s="198"/>
      <c r="AU29" s="198"/>
      <c r="AV29" s="198">
        <v>20</v>
      </c>
      <c r="AW29" s="198"/>
      <c r="AX29" s="198"/>
      <c r="AY29" s="198"/>
      <c r="AZ29" s="198" t="s">
        <v>23</v>
      </c>
      <c r="BA29" s="198"/>
      <c r="BB29" s="198"/>
      <c r="BC29" s="198"/>
      <c r="BD29" s="199">
        <v>2</v>
      </c>
    </row>
    <row r="30" spans="2:56" ht="29.25" customHeight="1">
      <c r="B30" s="125" t="s">
        <v>129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Q30" s="80"/>
      <c r="R30" s="81"/>
      <c r="S30" s="80"/>
      <c r="T30" s="82"/>
      <c r="U30" s="54" t="s">
        <v>23</v>
      </c>
      <c r="V30" s="83"/>
      <c r="W30" s="84"/>
      <c r="X30" s="85" t="s">
        <v>23</v>
      </c>
      <c r="Y30" s="86"/>
      <c r="Z30" s="86"/>
      <c r="AA30" s="86"/>
      <c r="AC30" s="200"/>
      <c r="AD30" s="201"/>
      <c r="AE30" s="201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</row>
    <row r="31" spans="2:56" ht="29.25" customHeight="1">
      <c r="B31" s="125" t="s">
        <v>130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80" t="s">
        <v>10</v>
      </c>
      <c r="R31" s="81"/>
      <c r="S31" s="80"/>
      <c r="T31" s="82"/>
      <c r="U31" s="54" t="s">
        <v>23</v>
      </c>
      <c r="V31" s="83"/>
      <c r="W31" s="84"/>
      <c r="X31" s="85">
        <v>3</v>
      </c>
      <c r="Y31" s="86"/>
      <c r="Z31" s="86"/>
      <c r="AA31" s="86"/>
      <c r="AB31" s="86"/>
      <c r="AC31" s="200">
        <v>3</v>
      </c>
      <c r="AD31" s="201" t="s">
        <v>60</v>
      </c>
      <c r="AE31" s="201"/>
      <c r="AF31" s="198">
        <v>40</v>
      </c>
      <c r="AG31" s="198"/>
      <c r="AH31" s="198"/>
      <c r="AI31" s="198"/>
      <c r="AJ31" s="198" t="s">
        <v>23</v>
      </c>
      <c r="AK31" s="198"/>
      <c r="AL31" s="198"/>
      <c r="AM31" s="198"/>
      <c r="AN31" s="198">
        <v>20</v>
      </c>
      <c r="AO31" s="198"/>
      <c r="AP31" s="198"/>
      <c r="AQ31" s="198"/>
      <c r="AR31" s="198">
        <v>20</v>
      </c>
      <c r="AS31" s="198"/>
      <c r="AT31" s="198"/>
      <c r="AU31" s="198"/>
      <c r="AV31" s="198">
        <v>80</v>
      </c>
      <c r="AW31" s="198"/>
      <c r="AX31" s="198"/>
      <c r="AY31" s="198"/>
      <c r="AZ31" s="198" t="s">
        <v>60</v>
      </c>
      <c r="BA31" s="198"/>
      <c r="BB31" s="198"/>
      <c r="BC31" s="198"/>
      <c r="BD31" s="199">
        <v>3</v>
      </c>
    </row>
    <row r="32" spans="29:56" ht="27" customHeight="1">
      <c r="AC32" s="200"/>
      <c r="AD32" s="201"/>
      <c r="AE32" s="201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</row>
    <row r="33" spans="2:56" ht="27" customHeight="1">
      <c r="B33" s="115" t="s">
        <v>125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AC33" s="106"/>
      <c r="AD33" s="83"/>
      <c r="AE33" s="83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</row>
    <row r="34" spans="29:56" ht="27" customHeight="1">
      <c r="AC34" s="106"/>
      <c r="AD34" s="83"/>
      <c r="AE34" s="83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</row>
    <row r="35" spans="2:31" ht="15.75">
      <c r="B35" s="230" t="s">
        <v>34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AD35" s="91"/>
      <c r="AE35" s="91"/>
    </row>
    <row r="37" spans="2:23" ht="39" customHeight="1">
      <c r="B37" s="127" t="s">
        <v>119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9" spans="17:23" ht="16.5">
      <c r="Q39" s="77" t="s">
        <v>8</v>
      </c>
      <c r="R39" s="78"/>
      <c r="S39" s="77" t="s">
        <v>9</v>
      </c>
      <c r="T39" s="78"/>
      <c r="U39" s="67" t="s">
        <v>45</v>
      </c>
      <c r="V39" s="79"/>
      <c r="W39" s="77" t="s">
        <v>11</v>
      </c>
    </row>
    <row r="40" spans="17:23" ht="15">
      <c r="Q40" s="79"/>
      <c r="R40" s="79"/>
      <c r="S40" s="79"/>
      <c r="T40" s="79"/>
      <c r="U40" s="79"/>
      <c r="V40" s="79"/>
      <c r="W40" s="79"/>
    </row>
    <row r="41" spans="2:24" ht="27" customHeight="1">
      <c r="B41" s="195" t="s">
        <v>35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7"/>
      <c r="Q41" s="80"/>
      <c r="R41" s="81"/>
      <c r="S41" s="80"/>
      <c r="T41" s="82"/>
      <c r="U41" s="84" t="s">
        <v>23</v>
      </c>
      <c r="V41" s="83"/>
      <c r="W41" s="92"/>
      <c r="X41" s="85" t="s">
        <v>23</v>
      </c>
    </row>
    <row r="42" spans="2:24" ht="27" customHeight="1">
      <c r="B42" s="191" t="s">
        <v>58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Q42" s="80" t="s">
        <v>44</v>
      </c>
      <c r="R42" s="81"/>
      <c r="S42" s="80"/>
      <c r="T42" s="82"/>
      <c r="U42" s="84" t="s">
        <v>23</v>
      </c>
      <c r="V42" s="83"/>
      <c r="W42" s="92"/>
      <c r="X42" s="85">
        <v>2</v>
      </c>
    </row>
    <row r="43" spans="2:24" ht="27" customHeight="1">
      <c r="B43" s="191" t="s">
        <v>37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Q43" s="80"/>
      <c r="R43" s="81"/>
      <c r="S43" s="80"/>
      <c r="T43" s="82"/>
      <c r="U43" s="84" t="s">
        <v>23</v>
      </c>
      <c r="V43" s="83"/>
      <c r="W43" s="92"/>
      <c r="X43" s="85" t="s">
        <v>23</v>
      </c>
    </row>
    <row r="45" spans="2:23" ht="15.75">
      <c r="B45" s="230" t="s">
        <v>38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2"/>
    </row>
    <row r="47" spans="2:23" ht="39" customHeight="1">
      <c r="B47" s="153" t="s">
        <v>123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9" spans="17:23" ht="43.5" customHeight="1">
      <c r="Q49" s="77" t="s">
        <v>8</v>
      </c>
      <c r="R49" s="78"/>
      <c r="S49" s="77" t="s">
        <v>9</v>
      </c>
      <c r="T49" s="78"/>
      <c r="U49" s="67" t="s">
        <v>45</v>
      </c>
      <c r="V49" s="79"/>
      <c r="W49" s="77" t="s">
        <v>11</v>
      </c>
    </row>
    <row r="50" spans="17:23" ht="15">
      <c r="Q50" s="79"/>
      <c r="R50" s="79"/>
      <c r="S50" s="79"/>
      <c r="T50" s="79"/>
      <c r="U50" s="79"/>
      <c r="V50" s="79"/>
      <c r="W50" s="79"/>
    </row>
    <row r="51" spans="2:24" ht="23.25" customHeight="1">
      <c r="B51" s="195" t="s">
        <v>13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Q51" s="80"/>
      <c r="R51" s="81"/>
      <c r="S51" s="80"/>
      <c r="T51" s="82"/>
      <c r="U51" s="84" t="s">
        <v>23</v>
      </c>
      <c r="V51" s="83"/>
      <c r="W51" s="84"/>
      <c r="X51" s="85" t="s">
        <v>23</v>
      </c>
    </row>
    <row r="52" spans="2:24" ht="23.25" customHeight="1">
      <c r="B52" s="195" t="s">
        <v>14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Q52" s="80"/>
      <c r="R52" s="81"/>
      <c r="S52" s="80"/>
      <c r="T52" s="82"/>
      <c r="U52" s="84" t="s">
        <v>23</v>
      </c>
      <c r="V52" s="83"/>
      <c r="W52" s="84"/>
      <c r="X52" s="85" t="s">
        <v>23</v>
      </c>
    </row>
    <row r="53" spans="2:24" ht="23.25" customHeight="1">
      <c r="B53" s="191" t="s">
        <v>16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Q53" s="80"/>
      <c r="R53" s="81"/>
      <c r="S53" s="80"/>
      <c r="T53" s="82"/>
      <c r="U53" s="84" t="s">
        <v>23</v>
      </c>
      <c r="V53" s="83"/>
      <c r="W53" s="84"/>
      <c r="X53" s="85" t="s">
        <v>23</v>
      </c>
    </row>
    <row r="54" spans="2:24" ht="23.25" customHeight="1">
      <c r="B54" s="191" t="s">
        <v>15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Q54" s="80" t="s">
        <v>10</v>
      </c>
      <c r="R54" s="81"/>
      <c r="S54" s="80"/>
      <c r="T54" s="82"/>
      <c r="U54" s="84" t="s">
        <v>23</v>
      </c>
      <c r="V54" s="83"/>
      <c r="W54" s="84"/>
      <c r="X54" s="85">
        <v>3</v>
      </c>
    </row>
    <row r="56" spans="2:23" ht="15.75">
      <c r="B56" s="230" t="s">
        <v>17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2"/>
    </row>
    <row r="58" spans="2:23" ht="14.25">
      <c r="B58" s="188" t="s">
        <v>116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60" spans="2:23" ht="40.5" customHeight="1">
      <c r="B60" s="153" t="s">
        <v>120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2" spans="17:23" ht="16.5">
      <c r="Q62" s="77" t="s">
        <v>8</v>
      </c>
      <c r="R62" s="78"/>
      <c r="S62" s="77" t="s">
        <v>9</v>
      </c>
      <c r="T62" s="78"/>
      <c r="U62" s="67" t="s">
        <v>45</v>
      </c>
      <c r="V62" s="79"/>
      <c r="W62" s="77" t="s">
        <v>11</v>
      </c>
    </row>
    <row r="63" spans="17:22" ht="15">
      <c r="Q63" s="79"/>
      <c r="R63" s="79"/>
      <c r="S63" s="79"/>
      <c r="T63" s="79"/>
      <c r="U63" s="79"/>
      <c r="V63" s="79"/>
    </row>
    <row r="64" spans="2:24" ht="45" customHeight="1">
      <c r="B64" s="195" t="s">
        <v>39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7"/>
      <c r="Q64" s="80"/>
      <c r="R64" s="81"/>
      <c r="S64" s="80"/>
      <c r="T64" s="82"/>
      <c r="U64" s="84" t="s">
        <v>23</v>
      </c>
      <c r="V64" s="83"/>
      <c r="W64" s="84"/>
      <c r="X64" s="85" t="s">
        <v>23</v>
      </c>
    </row>
    <row r="65" spans="2:24" ht="45" customHeight="1">
      <c r="B65" s="191" t="s">
        <v>118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Q65" s="80"/>
      <c r="R65" s="81"/>
      <c r="S65" s="80"/>
      <c r="T65" s="82"/>
      <c r="U65" s="84" t="s">
        <v>23</v>
      </c>
      <c r="V65" s="83"/>
      <c r="W65" s="84"/>
      <c r="X65" s="85" t="s">
        <v>23</v>
      </c>
    </row>
    <row r="66" spans="2:24" ht="45" customHeight="1">
      <c r="B66" s="126" t="s">
        <v>124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Q66" s="80" t="s">
        <v>10</v>
      </c>
      <c r="R66" s="81"/>
      <c r="S66" s="80"/>
      <c r="T66" s="82"/>
      <c r="U66" s="84" t="s">
        <v>23</v>
      </c>
      <c r="V66" s="83"/>
      <c r="W66" s="84" t="s">
        <v>71</v>
      </c>
      <c r="X66" s="85">
        <v>3</v>
      </c>
    </row>
  </sheetData>
  <sheetProtection/>
  <mergeCells count="95">
    <mergeCell ref="B22:W22"/>
    <mergeCell ref="B37:W37"/>
    <mergeCell ref="B47:W47"/>
    <mergeCell ref="B60:W60"/>
    <mergeCell ref="B66:O66"/>
    <mergeCell ref="B53:O53"/>
    <mergeCell ref="B54:O54"/>
    <mergeCell ref="B56:W56"/>
    <mergeCell ref="B64:O64"/>
    <mergeCell ref="B65:O65"/>
    <mergeCell ref="AJ31:AM32"/>
    <mergeCell ref="AN31:AQ32"/>
    <mergeCell ref="B33:W33"/>
    <mergeCell ref="B58:W58"/>
    <mergeCell ref="B42:O42"/>
    <mergeCell ref="B43:O43"/>
    <mergeCell ref="B45:W45"/>
    <mergeCell ref="B51:O51"/>
    <mergeCell ref="B52:O52"/>
    <mergeCell ref="AR31:AU32"/>
    <mergeCell ref="AV31:AY32"/>
    <mergeCell ref="AZ31:BC32"/>
    <mergeCell ref="BD31:BD32"/>
    <mergeCell ref="B35:W35"/>
    <mergeCell ref="B41:O41"/>
    <mergeCell ref="B31:O31"/>
    <mergeCell ref="AC31:AC32"/>
    <mergeCell ref="AD31:AE32"/>
    <mergeCell ref="AF31:AI32"/>
    <mergeCell ref="BD27:BD28"/>
    <mergeCell ref="B28:O28"/>
    <mergeCell ref="B29:O29"/>
    <mergeCell ref="AC29:AC30"/>
    <mergeCell ref="AD29:AE30"/>
    <mergeCell ref="AN29:AQ30"/>
    <mergeCell ref="AR29:AU30"/>
    <mergeCell ref="AV29:AY30"/>
    <mergeCell ref="AZ29:BC30"/>
    <mergeCell ref="B27:O27"/>
    <mergeCell ref="AC27:AC28"/>
    <mergeCell ref="AD27:AE28"/>
    <mergeCell ref="AF27:AI28"/>
    <mergeCell ref="AJ27:AM28"/>
    <mergeCell ref="BD29:BD30"/>
    <mergeCell ref="B30:O30"/>
    <mergeCell ref="AR27:AU28"/>
    <mergeCell ref="AV27:AY28"/>
    <mergeCell ref="AZ27:BC28"/>
    <mergeCell ref="AJ26:AM26"/>
    <mergeCell ref="AN26:AQ26"/>
    <mergeCell ref="AC24:AE25"/>
    <mergeCell ref="AF24:AI25"/>
    <mergeCell ref="AJ24:AM25"/>
    <mergeCell ref="AF29:AI30"/>
    <mergeCell ref="AJ29:AM30"/>
    <mergeCell ref="BT24:BV25"/>
    <mergeCell ref="BW24:BY25"/>
    <mergeCell ref="BZ24:CB25"/>
    <mergeCell ref="CC24:CF25"/>
    <mergeCell ref="CG24:CG26"/>
    <mergeCell ref="AN27:AQ28"/>
    <mergeCell ref="BL24:BL26"/>
    <mergeCell ref="BM24:BM26"/>
    <mergeCell ref="BN24:BN26"/>
    <mergeCell ref="BO24:BO26"/>
    <mergeCell ref="BP24:BP26"/>
    <mergeCell ref="BQ24:BS25"/>
    <mergeCell ref="AN24:AQ25"/>
    <mergeCell ref="AR24:AU25"/>
    <mergeCell ref="AV24:AY26"/>
    <mergeCell ref="AR26:AU26"/>
    <mergeCell ref="B16:W16"/>
    <mergeCell ref="B18:W18"/>
    <mergeCell ref="B20:W20"/>
    <mergeCell ref="AC22:BC22"/>
    <mergeCell ref="B23:U23"/>
    <mergeCell ref="AZ24:BC26"/>
    <mergeCell ref="B25:U25"/>
    <mergeCell ref="B26:O26"/>
    <mergeCell ref="AC26:AE26"/>
    <mergeCell ref="AF26:AI26"/>
    <mergeCell ref="B12:I12"/>
    <mergeCell ref="J12:O12"/>
    <mergeCell ref="P12:W12"/>
    <mergeCell ref="AE12:AF12"/>
    <mergeCell ref="B14:I14"/>
    <mergeCell ref="J14:O14"/>
    <mergeCell ref="P14:W14"/>
    <mergeCell ref="B2:W2"/>
    <mergeCell ref="AE7:AF7"/>
    <mergeCell ref="B8:W8"/>
    <mergeCell ref="AE8:AF8"/>
    <mergeCell ref="B10:W10"/>
    <mergeCell ref="AE10:AF10"/>
    <mergeCell ref="B4:W4"/>
  </mergeCells>
  <conditionalFormatting sqref="BD26 AB31 U27:W31 U39 U62 U49 U26:AA26 U24">
    <cfRule type="cellIs" priority="15" dxfId="225" operator="equal">
      <formula>'EJ 6 - San agustín'!#REF!</formula>
    </cfRule>
  </conditionalFormatting>
  <conditionalFormatting sqref="AN29 AN31 AR31 AR27 AV29 AV31 AZ29 AZ31 BD29 BD31 AF27 AF29 AF31 U41:W43 AJ27 AJ29 AJ31 U51:W54 AN27 U64:W66 AR29 AV27 AZ27 BD27 U24 U39 U62 U49 U26:W31">
    <cfRule type="cellIs" priority="14" dxfId="226" operator="equal">
      <formula>$BF$27</formula>
    </cfRule>
  </conditionalFormatting>
  <conditionalFormatting sqref="X27:AA31">
    <cfRule type="cellIs" priority="13" dxfId="225" operator="equal">
      <formula>'EJ 6 - San agustín'!#REF!</formula>
    </cfRule>
  </conditionalFormatting>
  <conditionalFormatting sqref="AF27 AF29 AJ29 AV27 AV29 AV31 AZ27 AZ29 AZ31 BD27 BD29 BD31 U51:W52 U64:W64">
    <cfRule type="cellIs" priority="12" dxfId="225" operator="equal">
      <formula>'EJ 6 - San agustín'!#REF!</formula>
    </cfRule>
  </conditionalFormatting>
  <conditionalFormatting sqref="AF31 X65">
    <cfRule type="cellIs" priority="11" dxfId="225" operator="equal">
      <formula>'EJ 6 - San agustín'!#REF!</formula>
    </cfRule>
  </conditionalFormatting>
  <conditionalFormatting sqref="U41:V41 AN27 AN29 AN31 W41:W43">
    <cfRule type="cellIs" priority="10" dxfId="225" operator="equal">
      <formula>'EJ 6 - San agustín'!#REF!</formula>
    </cfRule>
  </conditionalFormatting>
  <conditionalFormatting sqref="U42:W42 U54:W54">
    <cfRule type="cellIs" priority="9" dxfId="225" operator="equal">
      <formula>'EJ 6 - San agustín'!#REF!</formula>
    </cfRule>
  </conditionalFormatting>
  <conditionalFormatting sqref="U43:X43">
    <cfRule type="cellIs" priority="8" dxfId="225" operator="equal">
      <formula>'EJ 6 - San agustín'!#REF!</formula>
    </cfRule>
  </conditionalFormatting>
  <conditionalFormatting sqref="AJ27 AJ31">
    <cfRule type="cellIs" priority="7" dxfId="225" operator="equal">
      <formula>'EJ 6 - San agustín'!#REF!</formula>
    </cfRule>
  </conditionalFormatting>
  <conditionalFormatting sqref="X41 U66:W66">
    <cfRule type="cellIs" priority="6" dxfId="225" operator="equal">
      <formula>'EJ 6 - San agustín'!#REF!</formula>
    </cfRule>
  </conditionalFormatting>
  <conditionalFormatting sqref="X42 X51:X54">
    <cfRule type="cellIs" priority="5" dxfId="225" operator="equal">
      <formula>'EJ 6 - San agustín'!#REF!</formula>
    </cfRule>
  </conditionalFormatting>
  <conditionalFormatting sqref="AR29 AR31 AR27 U53:W53">
    <cfRule type="cellIs" priority="4" dxfId="225" operator="equal">
      <formula>'EJ 6 - San agustín'!#REF!</formula>
    </cfRule>
  </conditionalFormatting>
  <conditionalFormatting sqref="X64">
    <cfRule type="cellIs" priority="2" dxfId="225" operator="equal">
      <formula>'EJ 6 - San agustín'!#REF!</formula>
    </cfRule>
  </conditionalFormatting>
  <conditionalFormatting sqref="U65:W65">
    <cfRule type="cellIs" priority="3" dxfId="225" operator="equal">
      <formula>'EJ 6 - San agustín'!#REF!</formula>
    </cfRule>
  </conditionalFormatting>
  <conditionalFormatting sqref="X66">
    <cfRule type="cellIs" priority="1" dxfId="225" operator="equal">
      <formula>'EJ 6 - San agustín'!#REF!</formula>
    </cfRule>
  </conditionalFormatting>
  <dataValidations count="1">
    <dataValidation type="list" allowBlank="1" showInputMessage="1" showErrorMessage="1" error="DEBE MARCAR SOLO CON UNA X MAYUSCULA" sqref="S64:T66 S26:T31 Q41:Q43 S41:T43 S51:T54 Q51:Q54 Q64:Q66 Q26:Q31">
      <formula1>$BF$26</formula1>
    </dataValidation>
  </dataValidations>
  <printOptions/>
  <pageMargins left="0.7" right="0.7" top="0.75" bottom="0.75" header="0.3" footer="0.3"/>
  <pageSetup horizontalDpi="600" verticalDpi="600" orientation="portrait" scale="60" r:id="rId1"/>
  <colBreaks count="2" manualBreakCount="2">
    <brk id="68" min="22" max="26" man="1"/>
    <brk id="77" min="22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CG66"/>
  <sheetViews>
    <sheetView view="pageBreakPreview" zoomScale="70" zoomScaleNormal="50" zoomScaleSheetLayoutView="70" zoomScalePageLayoutView="0" workbookViewId="0" topLeftCell="A19">
      <selection activeCell="B26" sqref="B26:O31"/>
    </sheetView>
  </sheetViews>
  <sheetFormatPr defaultColWidth="11.421875" defaultRowHeight="15"/>
  <cols>
    <col min="1" max="17" width="4.28125" style="70" customWidth="1"/>
    <col min="18" max="18" width="1.1484375" style="70" customWidth="1"/>
    <col min="19" max="19" width="4.28125" style="70" customWidth="1"/>
    <col min="20" max="20" width="1.57421875" style="70" customWidth="1"/>
    <col min="21" max="21" width="7.140625" style="70" customWidth="1"/>
    <col min="22" max="22" width="1.7109375" style="70" customWidth="1"/>
    <col min="23" max="23" width="13.140625" style="70" customWidth="1"/>
    <col min="24" max="24" width="11.28125" style="69" hidden="1" customWidth="1"/>
    <col min="25" max="26" width="11.28125" style="70" hidden="1" customWidth="1"/>
    <col min="27" max="27" width="3.140625" style="70" customWidth="1"/>
    <col min="28" max="29" width="4.7109375" style="70" customWidth="1"/>
    <col min="30" max="30" width="4.57421875" style="70" customWidth="1"/>
    <col min="31" max="31" width="10.57421875" style="70" customWidth="1"/>
    <col min="32" max="41" width="4.7109375" style="70" customWidth="1"/>
    <col min="42" max="52" width="4.00390625" style="70" customWidth="1"/>
    <col min="53" max="54" width="5.8515625" style="70" customWidth="1"/>
    <col min="55" max="56" width="4.00390625" style="70" customWidth="1"/>
    <col min="57" max="62" width="4.28125" style="70" hidden="1" customWidth="1"/>
    <col min="63" max="63" width="4.28125" style="70" customWidth="1"/>
    <col min="64" max="64" width="31.57421875" style="70" customWidth="1"/>
    <col min="65" max="66" width="29.7109375" style="70" customWidth="1"/>
    <col min="67" max="67" width="19.28125" style="70" customWidth="1"/>
    <col min="68" max="68" width="28.7109375" style="70" customWidth="1"/>
    <col min="69" max="72" width="15.421875" style="70" customWidth="1"/>
    <col min="73" max="73" width="20.140625" style="70" customWidth="1"/>
    <col min="74" max="75" width="15.421875" style="70" customWidth="1"/>
    <col min="76" max="76" width="20.57421875" style="70" customWidth="1"/>
    <col min="77" max="80" width="15.421875" style="70" customWidth="1"/>
    <col min="81" max="84" width="18.7109375" style="70" customWidth="1"/>
    <col min="85" max="85" width="29.140625" style="70" customWidth="1"/>
    <col min="86" max="16384" width="11.421875" style="70" customWidth="1"/>
  </cols>
  <sheetData>
    <row r="2" spans="2:23" ht="15">
      <c r="B2" s="190" t="s">
        <v>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2:23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2:23" ht="98.25" customHeigh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6" ht="14.25">
      <c r="B6" s="70" t="s">
        <v>46</v>
      </c>
    </row>
    <row r="7" spans="31:32" ht="14.25">
      <c r="AE7" s="221"/>
      <c r="AF7" s="221"/>
    </row>
    <row r="8" spans="2:32" ht="15.75">
      <c r="B8" s="192" t="s">
        <v>28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4"/>
      <c r="AE8" s="221"/>
      <c r="AF8" s="221"/>
    </row>
    <row r="9" spans="31:32" ht="6" customHeight="1">
      <c r="AE9" s="72"/>
      <c r="AF9" s="72"/>
    </row>
    <row r="10" spans="2:32" ht="14.25">
      <c r="B10" s="214" t="s">
        <v>73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AE10" s="221"/>
      <c r="AF10" s="221"/>
    </row>
    <row r="11" spans="31:32" ht="5.25" customHeight="1">
      <c r="AE11" s="72"/>
      <c r="AF11" s="72"/>
    </row>
    <row r="12" spans="2:32" ht="26.25" customHeight="1">
      <c r="B12" s="226" t="s">
        <v>29</v>
      </c>
      <c r="C12" s="226"/>
      <c r="D12" s="226"/>
      <c r="E12" s="226"/>
      <c r="F12" s="226"/>
      <c r="G12" s="226"/>
      <c r="H12" s="226"/>
      <c r="I12" s="226"/>
      <c r="J12" s="226" t="s">
        <v>25</v>
      </c>
      <c r="K12" s="226"/>
      <c r="L12" s="226"/>
      <c r="M12" s="226"/>
      <c r="N12" s="226"/>
      <c r="O12" s="227"/>
      <c r="P12" s="227" t="s">
        <v>30</v>
      </c>
      <c r="Q12" s="228"/>
      <c r="R12" s="228"/>
      <c r="S12" s="228"/>
      <c r="T12" s="228"/>
      <c r="U12" s="228"/>
      <c r="V12" s="228"/>
      <c r="W12" s="229"/>
      <c r="AE12" s="221"/>
      <c r="AF12" s="221"/>
    </row>
    <row r="13" ht="4.5" customHeight="1">
      <c r="O13" s="70" t="s">
        <v>65</v>
      </c>
    </row>
    <row r="14" spans="2:23" ht="14.25">
      <c r="B14" s="222" t="s">
        <v>77</v>
      </c>
      <c r="C14" s="222"/>
      <c r="D14" s="222"/>
      <c r="E14" s="222"/>
      <c r="F14" s="222"/>
      <c r="G14" s="222"/>
      <c r="H14" s="222"/>
      <c r="I14" s="222"/>
      <c r="J14" s="222" t="s">
        <v>74</v>
      </c>
      <c r="K14" s="222"/>
      <c r="L14" s="222"/>
      <c r="M14" s="222">
        <v>40978</v>
      </c>
      <c r="N14" s="222"/>
      <c r="O14" s="218"/>
      <c r="P14" s="223">
        <v>40978</v>
      </c>
      <c r="Q14" s="224"/>
      <c r="R14" s="224"/>
      <c r="S14" s="224"/>
      <c r="T14" s="224"/>
      <c r="U14" s="224"/>
      <c r="V14" s="224"/>
      <c r="W14" s="225"/>
    </row>
    <row r="15" ht="5.25" customHeight="1"/>
    <row r="16" spans="2:23" ht="15.75">
      <c r="B16" s="230" t="s">
        <v>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2"/>
    </row>
    <row r="17" spans="2:22" ht="6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2:23" ht="14.25">
      <c r="B18" s="214" t="s">
        <v>22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</row>
    <row r="19" ht="5.25" customHeight="1"/>
    <row r="20" spans="2:23" ht="15.75">
      <c r="B20" s="230" t="s">
        <v>7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2"/>
    </row>
    <row r="22" spans="2:55" ht="32.25" customHeight="1">
      <c r="B22" s="217" t="s">
        <v>122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AC22" s="233" t="s">
        <v>50</v>
      </c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</row>
    <row r="23" spans="2:82" ht="14.25"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76"/>
      <c r="AC23" s="70" t="s">
        <v>51</v>
      </c>
      <c r="AD23" s="70" t="s">
        <v>73</v>
      </c>
      <c r="BL23" s="70" t="s">
        <v>51</v>
      </c>
      <c r="BM23" s="70" t="s">
        <v>73</v>
      </c>
      <c r="BQ23" s="70" t="s">
        <v>51</v>
      </c>
      <c r="BR23" s="70" t="s">
        <v>73</v>
      </c>
      <c r="CC23" s="70" t="s">
        <v>51</v>
      </c>
      <c r="CD23" s="70" t="s">
        <v>73</v>
      </c>
    </row>
    <row r="24" spans="17:85" ht="51.75" customHeight="1">
      <c r="Q24" s="77" t="s">
        <v>8</v>
      </c>
      <c r="R24" s="78"/>
      <c r="S24" s="77" t="s">
        <v>9</v>
      </c>
      <c r="T24" s="78"/>
      <c r="U24" s="67" t="s">
        <v>45</v>
      </c>
      <c r="V24" s="79"/>
      <c r="W24" s="77" t="s">
        <v>11</v>
      </c>
      <c r="AC24" s="204" t="s">
        <v>0</v>
      </c>
      <c r="AD24" s="204"/>
      <c r="AE24" s="204"/>
      <c r="AF24" s="204" t="s">
        <v>1</v>
      </c>
      <c r="AG24" s="204"/>
      <c r="AH24" s="204"/>
      <c r="AI24" s="204"/>
      <c r="AJ24" s="202" t="s">
        <v>33</v>
      </c>
      <c r="AK24" s="202"/>
      <c r="AL24" s="202"/>
      <c r="AM24" s="202"/>
      <c r="AN24" s="202" t="s">
        <v>2</v>
      </c>
      <c r="AO24" s="202"/>
      <c r="AP24" s="202"/>
      <c r="AQ24" s="202"/>
      <c r="AR24" s="202" t="s">
        <v>3</v>
      </c>
      <c r="AS24" s="202"/>
      <c r="AT24" s="202"/>
      <c r="AU24" s="202"/>
      <c r="AV24" s="205" t="s">
        <v>19</v>
      </c>
      <c r="AW24" s="206"/>
      <c r="AX24" s="206"/>
      <c r="AY24" s="207"/>
      <c r="AZ24" s="205" t="s">
        <v>20</v>
      </c>
      <c r="BA24" s="206"/>
      <c r="BB24" s="206"/>
      <c r="BC24" s="207"/>
      <c r="BL24" s="202" t="s">
        <v>28</v>
      </c>
      <c r="BM24" s="202" t="s">
        <v>29</v>
      </c>
      <c r="BN24" s="202" t="s">
        <v>25</v>
      </c>
      <c r="BO24" s="202" t="s">
        <v>30</v>
      </c>
      <c r="BP24" s="202" t="s">
        <v>6</v>
      </c>
      <c r="BQ24" s="204" t="s">
        <v>1</v>
      </c>
      <c r="BR24" s="204"/>
      <c r="BS24" s="204"/>
      <c r="BT24" s="202" t="s">
        <v>33</v>
      </c>
      <c r="BU24" s="202"/>
      <c r="BV24" s="202"/>
      <c r="BW24" s="202" t="s">
        <v>18</v>
      </c>
      <c r="BX24" s="202"/>
      <c r="BY24" s="202"/>
      <c r="BZ24" s="202" t="s">
        <v>3</v>
      </c>
      <c r="CA24" s="202"/>
      <c r="CB24" s="202"/>
      <c r="CC24" s="202" t="s">
        <v>19</v>
      </c>
      <c r="CD24" s="202"/>
      <c r="CE24" s="202"/>
      <c r="CF24" s="202"/>
      <c r="CG24" s="202" t="s">
        <v>20</v>
      </c>
    </row>
    <row r="25" spans="2:85" ht="6.75" customHeight="1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76"/>
      <c r="AC25" s="204"/>
      <c r="AD25" s="204"/>
      <c r="AE25" s="204"/>
      <c r="AF25" s="204"/>
      <c r="AG25" s="204"/>
      <c r="AH25" s="204"/>
      <c r="AI25" s="204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8"/>
      <c r="AW25" s="209"/>
      <c r="AX25" s="209"/>
      <c r="AY25" s="210"/>
      <c r="AZ25" s="208"/>
      <c r="BA25" s="209"/>
      <c r="BB25" s="209"/>
      <c r="BC25" s="210"/>
      <c r="BL25" s="202"/>
      <c r="BM25" s="202"/>
      <c r="BN25" s="202"/>
      <c r="BO25" s="202"/>
      <c r="BP25" s="202"/>
      <c r="BQ25" s="204"/>
      <c r="BR25" s="204"/>
      <c r="BS25" s="204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</row>
    <row r="26" spans="2:85" ht="29.25" customHeight="1">
      <c r="B26" s="125" t="s">
        <v>131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07"/>
      <c r="Q26" s="113"/>
      <c r="R26" s="108"/>
      <c r="S26" s="113" t="s">
        <v>10</v>
      </c>
      <c r="T26" s="108"/>
      <c r="U26" s="54" t="s">
        <v>23</v>
      </c>
      <c r="V26" s="109"/>
      <c r="W26" s="84"/>
      <c r="X26" s="85" t="s">
        <v>23</v>
      </c>
      <c r="Y26" s="86"/>
      <c r="Z26" s="86"/>
      <c r="AA26" s="86"/>
      <c r="AC26" s="204" t="s">
        <v>4</v>
      </c>
      <c r="AD26" s="204"/>
      <c r="AE26" s="204"/>
      <c r="AF26" s="204">
        <v>40</v>
      </c>
      <c r="AG26" s="204"/>
      <c r="AH26" s="204"/>
      <c r="AI26" s="204"/>
      <c r="AJ26" s="204">
        <v>20</v>
      </c>
      <c r="AK26" s="204"/>
      <c r="AL26" s="204"/>
      <c r="AM26" s="204"/>
      <c r="AN26" s="204">
        <v>20</v>
      </c>
      <c r="AO26" s="204"/>
      <c r="AP26" s="204"/>
      <c r="AQ26" s="204"/>
      <c r="AR26" s="204">
        <v>20</v>
      </c>
      <c r="AS26" s="204"/>
      <c r="AT26" s="204"/>
      <c r="AU26" s="204"/>
      <c r="AV26" s="211"/>
      <c r="AW26" s="212"/>
      <c r="AX26" s="212"/>
      <c r="AY26" s="213"/>
      <c r="AZ26" s="211"/>
      <c r="BA26" s="212"/>
      <c r="BB26" s="212"/>
      <c r="BC26" s="213"/>
      <c r="BD26" s="86"/>
      <c r="BF26" s="70" t="s">
        <v>10</v>
      </c>
      <c r="BL26" s="202"/>
      <c r="BM26" s="202"/>
      <c r="BN26" s="202"/>
      <c r="BO26" s="202"/>
      <c r="BP26" s="202"/>
      <c r="BQ26" s="87" t="s">
        <v>62</v>
      </c>
      <c r="BR26" s="87" t="s">
        <v>61</v>
      </c>
      <c r="BS26" s="87" t="s">
        <v>60</v>
      </c>
      <c r="BT26" s="87" t="s">
        <v>62</v>
      </c>
      <c r="BU26" s="87" t="s">
        <v>61</v>
      </c>
      <c r="BV26" s="87" t="s">
        <v>60</v>
      </c>
      <c r="BW26" s="87" t="s">
        <v>62</v>
      </c>
      <c r="BX26" s="87" t="s">
        <v>61</v>
      </c>
      <c r="BY26" s="87" t="s">
        <v>60</v>
      </c>
      <c r="BZ26" s="87" t="s">
        <v>62</v>
      </c>
      <c r="CA26" s="87" t="s">
        <v>61</v>
      </c>
      <c r="CB26" s="87" t="s">
        <v>60</v>
      </c>
      <c r="CC26" s="87" t="s">
        <v>62</v>
      </c>
      <c r="CD26" s="87" t="s">
        <v>61</v>
      </c>
      <c r="CE26" s="87" t="s">
        <v>60</v>
      </c>
      <c r="CF26" s="87" t="s">
        <v>40</v>
      </c>
      <c r="CG26" s="202"/>
    </row>
    <row r="27" spans="2:85" ht="29.25" customHeight="1">
      <c r="B27" s="125" t="s">
        <v>126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Q27" s="104"/>
      <c r="R27" s="81"/>
      <c r="S27" s="104" t="s">
        <v>10</v>
      </c>
      <c r="T27" s="82"/>
      <c r="U27" s="98" t="s">
        <v>23</v>
      </c>
      <c r="V27" s="83"/>
      <c r="W27" s="105"/>
      <c r="X27" s="85" t="s">
        <v>23</v>
      </c>
      <c r="Y27" s="86"/>
      <c r="Z27" s="86"/>
      <c r="AA27" s="86"/>
      <c r="AC27" s="200">
        <v>1</v>
      </c>
      <c r="AD27" s="201" t="s">
        <v>62</v>
      </c>
      <c r="AE27" s="201"/>
      <c r="AF27" s="198" t="s">
        <v>23</v>
      </c>
      <c r="AG27" s="198"/>
      <c r="AH27" s="198"/>
      <c r="AI27" s="198"/>
      <c r="AJ27" s="198" t="s">
        <v>23</v>
      </c>
      <c r="AK27" s="198"/>
      <c r="AL27" s="198"/>
      <c r="AM27" s="198"/>
      <c r="AN27" s="198" t="s">
        <v>23</v>
      </c>
      <c r="AO27" s="198"/>
      <c r="AP27" s="198"/>
      <c r="AQ27" s="198"/>
      <c r="AR27" s="198" t="s">
        <v>23</v>
      </c>
      <c r="AS27" s="198"/>
      <c r="AT27" s="198"/>
      <c r="AU27" s="198"/>
      <c r="AV27" s="198">
        <v>0</v>
      </c>
      <c r="AW27" s="198"/>
      <c r="AX27" s="198"/>
      <c r="AY27" s="198"/>
      <c r="AZ27" s="198" t="s">
        <v>23</v>
      </c>
      <c r="BA27" s="198"/>
      <c r="BB27" s="198"/>
      <c r="BC27" s="198"/>
      <c r="BD27" s="199">
        <v>1</v>
      </c>
      <c r="BF27" s="70" t="s">
        <v>12</v>
      </c>
      <c r="BL27" s="88" t="s">
        <v>73</v>
      </c>
      <c r="BM27" s="80" t="s">
        <v>77</v>
      </c>
      <c r="BN27" s="80" t="s">
        <v>74</v>
      </c>
      <c r="BO27" s="89">
        <v>40978</v>
      </c>
      <c r="BP27" s="80" t="s">
        <v>22</v>
      </c>
      <c r="BQ27" s="80" t="s">
        <v>23</v>
      </c>
      <c r="BR27" s="80" t="s">
        <v>23</v>
      </c>
      <c r="BS27" s="80">
        <v>40</v>
      </c>
      <c r="BT27" s="80" t="s">
        <v>23</v>
      </c>
      <c r="BU27" s="80" t="s">
        <v>23</v>
      </c>
      <c r="BV27" s="80">
        <v>20</v>
      </c>
      <c r="BW27" s="80" t="s">
        <v>23</v>
      </c>
      <c r="BX27" s="80">
        <v>20</v>
      </c>
      <c r="BY27" s="80" t="s">
        <v>23</v>
      </c>
      <c r="BZ27" s="80" t="s">
        <v>23</v>
      </c>
      <c r="CA27" s="80">
        <v>20</v>
      </c>
      <c r="CB27" s="80" t="s">
        <v>23</v>
      </c>
      <c r="CC27" s="80">
        <v>0</v>
      </c>
      <c r="CD27" s="80">
        <v>40</v>
      </c>
      <c r="CE27" s="80">
        <v>60</v>
      </c>
      <c r="CF27" s="80">
        <v>60</v>
      </c>
      <c r="CG27" s="90" t="s">
        <v>60</v>
      </c>
    </row>
    <row r="28" spans="2:56" ht="29.25" customHeight="1">
      <c r="B28" s="125" t="s">
        <v>127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Q28" s="80"/>
      <c r="R28" s="81"/>
      <c r="S28" s="80" t="s">
        <v>10</v>
      </c>
      <c r="T28" s="82"/>
      <c r="U28" s="54" t="s">
        <v>23</v>
      </c>
      <c r="V28" s="83"/>
      <c r="W28" s="84"/>
      <c r="X28" s="85" t="s">
        <v>23</v>
      </c>
      <c r="Y28" s="86"/>
      <c r="Z28" s="86"/>
      <c r="AA28" s="86"/>
      <c r="AC28" s="200"/>
      <c r="AD28" s="201"/>
      <c r="AE28" s="201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</row>
    <row r="29" spans="2:56" ht="29.25" customHeight="1"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Q29" s="80"/>
      <c r="R29" s="81"/>
      <c r="S29" s="80" t="s">
        <v>10</v>
      </c>
      <c r="T29" s="82"/>
      <c r="U29" s="54" t="s">
        <v>23</v>
      </c>
      <c r="V29" s="83"/>
      <c r="W29" s="84"/>
      <c r="X29" s="85" t="s">
        <v>23</v>
      </c>
      <c r="Y29" s="86"/>
      <c r="Z29" s="86"/>
      <c r="AA29" s="86"/>
      <c r="AC29" s="200">
        <v>2</v>
      </c>
      <c r="AD29" s="201" t="s">
        <v>61</v>
      </c>
      <c r="AE29" s="201"/>
      <c r="AF29" s="198" t="s">
        <v>23</v>
      </c>
      <c r="AG29" s="198"/>
      <c r="AH29" s="198"/>
      <c r="AI29" s="198"/>
      <c r="AJ29" s="198" t="s">
        <v>23</v>
      </c>
      <c r="AK29" s="198"/>
      <c r="AL29" s="198"/>
      <c r="AM29" s="198"/>
      <c r="AN29" s="198">
        <v>20</v>
      </c>
      <c r="AO29" s="198"/>
      <c r="AP29" s="198"/>
      <c r="AQ29" s="198"/>
      <c r="AR29" s="198">
        <v>20</v>
      </c>
      <c r="AS29" s="198"/>
      <c r="AT29" s="198"/>
      <c r="AU29" s="198"/>
      <c r="AV29" s="198">
        <v>40</v>
      </c>
      <c r="AW29" s="198"/>
      <c r="AX29" s="198"/>
      <c r="AY29" s="198"/>
      <c r="AZ29" s="198" t="s">
        <v>23</v>
      </c>
      <c r="BA29" s="198"/>
      <c r="BB29" s="198"/>
      <c r="BC29" s="198"/>
      <c r="BD29" s="199">
        <v>2</v>
      </c>
    </row>
    <row r="30" spans="2:56" ht="75" customHeight="1">
      <c r="B30" s="125" t="s">
        <v>129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Q30" s="80"/>
      <c r="R30" s="81"/>
      <c r="S30" s="80"/>
      <c r="T30" s="82"/>
      <c r="U30" s="54" t="s">
        <v>23</v>
      </c>
      <c r="V30" s="83"/>
      <c r="W30" s="84"/>
      <c r="X30" s="85" t="s">
        <v>23</v>
      </c>
      <c r="Y30" s="86"/>
      <c r="Z30" s="86"/>
      <c r="AA30" s="86"/>
      <c r="AC30" s="200"/>
      <c r="AD30" s="201"/>
      <c r="AE30" s="201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</row>
    <row r="31" spans="2:56" ht="57" customHeight="1">
      <c r="B31" s="125" t="s">
        <v>130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80" t="s">
        <v>10</v>
      </c>
      <c r="R31" s="81"/>
      <c r="S31" s="80"/>
      <c r="T31" s="82"/>
      <c r="U31" s="54" t="s">
        <v>23</v>
      </c>
      <c r="V31" s="83"/>
      <c r="W31" s="84"/>
      <c r="X31" s="85">
        <v>3</v>
      </c>
      <c r="Y31" s="86"/>
      <c r="Z31" s="86"/>
      <c r="AA31" s="86"/>
      <c r="AB31" s="86"/>
      <c r="AC31" s="200">
        <v>3</v>
      </c>
      <c r="AD31" s="201" t="s">
        <v>60</v>
      </c>
      <c r="AE31" s="201"/>
      <c r="AF31" s="198">
        <v>40</v>
      </c>
      <c r="AG31" s="198"/>
      <c r="AH31" s="198"/>
      <c r="AI31" s="198"/>
      <c r="AJ31" s="198">
        <v>20</v>
      </c>
      <c r="AK31" s="198"/>
      <c r="AL31" s="198"/>
      <c r="AM31" s="198"/>
      <c r="AN31" s="198" t="s">
        <v>23</v>
      </c>
      <c r="AO31" s="198"/>
      <c r="AP31" s="198"/>
      <c r="AQ31" s="198"/>
      <c r="AR31" s="198" t="s">
        <v>23</v>
      </c>
      <c r="AS31" s="198"/>
      <c r="AT31" s="198"/>
      <c r="AU31" s="198"/>
      <c r="AV31" s="198">
        <v>60</v>
      </c>
      <c r="AW31" s="198"/>
      <c r="AX31" s="198"/>
      <c r="AY31" s="198"/>
      <c r="AZ31" s="198" t="s">
        <v>60</v>
      </c>
      <c r="BA31" s="198"/>
      <c r="BB31" s="198"/>
      <c r="BC31" s="198"/>
      <c r="BD31" s="199">
        <v>3</v>
      </c>
    </row>
    <row r="32" spans="29:56" ht="27" customHeight="1">
      <c r="AC32" s="200"/>
      <c r="AD32" s="201"/>
      <c r="AE32" s="201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</row>
    <row r="33" spans="2:56" ht="27" customHeight="1">
      <c r="B33" s="115" t="s">
        <v>125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AC33" s="106"/>
      <c r="AD33" s="83"/>
      <c r="AE33" s="83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</row>
    <row r="34" spans="29:56" ht="27" customHeight="1">
      <c r="AC34" s="106"/>
      <c r="AD34" s="83"/>
      <c r="AE34" s="83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</row>
    <row r="35" spans="2:31" ht="15.75">
      <c r="B35" s="230" t="s">
        <v>34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AD35" s="91"/>
      <c r="AE35" s="91"/>
    </row>
    <row r="37" spans="2:23" ht="34.5" customHeight="1">
      <c r="B37" s="127" t="s">
        <v>119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9" spans="17:23" ht="16.5">
      <c r="Q39" s="77" t="s">
        <v>8</v>
      </c>
      <c r="R39" s="78"/>
      <c r="S39" s="77" t="s">
        <v>9</v>
      </c>
      <c r="T39" s="78"/>
      <c r="U39" s="67" t="s">
        <v>45</v>
      </c>
      <c r="V39" s="79"/>
      <c r="W39" s="77" t="s">
        <v>11</v>
      </c>
    </row>
    <row r="40" spans="17:23" ht="15">
      <c r="Q40" s="79"/>
      <c r="R40" s="79"/>
      <c r="S40" s="79"/>
      <c r="T40" s="79"/>
      <c r="U40" s="79"/>
      <c r="V40" s="79"/>
      <c r="W40" s="79"/>
    </row>
    <row r="41" spans="2:24" ht="27" customHeight="1">
      <c r="B41" s="195" t="s">
        <v>35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7"/>
      <c r="Q41" s="80"/>
      <c r="R41" s="81"/>
      <c r="S41" s="80"/>
      <c r="T41" s="82"/>
      <c r="U41" s="84" t="s">
        <v>23</v>
      </c>
      <c r="V41" s="83"/>
      <c r="W41" s="92"/>
      <c r="X41" s="85" t="s">
        <v>23</v>
      </c>
    </row>
    <row r="42" spans="2:24" ht="27" customHeight="1">
      <c r="B42" s="191" t="s">
        <v>58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Q42" s="80"/>
      <c r="R42" s="81"/>
      <c r="S42" s="80"/>
      <c r="T42" s="82"/>
      <c r="U42" s="84" t="s">
        <v>23</v>
      </c>
      <c r="V42" s="83"/>
      <c r="W42" s="92"/>
      <c r="X42" s="85" t="s">
        <v>23</v>
      </c>
    </row>
    <row r="43" spans="2:24" ht="27" customHeight="1">
      <c r="B43" s="191" t="s">
        <v>37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Q43" s="80" t="s">
        <v>44</v>
      </c>
      <c r="R43" s="81"/>
      <c r="S43" s="80"/>
      <c r="T43" s="82"/>
      <c r="U43" s="84" t="s">
        <v>23</v>
      </c>
      <c r="V43" s="83"/>
      <c r="W43" s="92">
        <v>35</v>
      </c>
      <c r="X43" s="85">
        <v>3</v>
      </c>
    </row>
    <row r="45" spans="2:23" ht="15.75">
      <c r="B45" s="230" t="s">
        <v>38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2"/>
    </row>
    <row r="47" spans="2:23" ht="40.5" customHeight="1">
      <c r="B47" s="153" t="s">
        <v>123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9" spans="17:23" ht="43.5" customHeight="1">
      <c r="Q49" s="77" t="s">
        <v>8</v>
      </c>
      <c r="R49" s="78"/>
      <c r="S49" s="77" t="s">
        <v>9</v>
      </c>
      <c r="T49" s="78"/>
      <c r="U49" s="67" t="s">
        <v>45</v>
      </c>
      <c r="V49" s="79"/>
      <c r="W49" s="77" t="s">
        <v>11</v>
      </c>
    </row>
    <row r="50" spans="17:23" ht="15">
      <c r="Q50" s="79"/>
      <c r="R50" s="79"/>
      <c r="S50" s="79"/>
      <c r="T50" s="79"/>
      <c r="U50" s="79"/>
      <c r="V50" s="79"/>
      <c r="W50" s="79"/>
    </row>
    <row r="51" spans="2:24" ht="23.25" customHeight="1">
      <c r="B51" s="195" t="s">
        <v>13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Q51" s="80"/>
      <c r="R51" s="81"/>
      <c r="S51" s="80"/>
      <c r="T51" s="82"/>
      <c r="U51" s="84" t="s">
        <v>23</v>
      </c>
      <c r="V51" s="83"/>
      <c r="W51" s="84"/>
      <c r="X51" s="85" t="s">
        <v>23</v>
      </c>
    </row>
    <row r="52" spans="2:24" ht="23.25" customHeight="1">
      <c r="B52" s="195" t="s">
        <v>14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Q52" s="80"/>
      <c r="R52" s="81"/>
      <c r="S52" s="80"/>
      <c r="T52" s="82"/>
      <c r="U52" s="84" t="s">
        <v>23</v>
      </c>
      <c r="V52" s="83"/>
      <c r="W52" s="84"/>
      <c r="X52" s="85" t="s">
        <v>23</v>
      </c>
    </row>
    <row r="53" spans="2:24" ht="23.25" customHeight="1">
      <c r="B53" s="191" t="s">
        <v>16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Q53" s="80" t="s">
        <v>44</v>
      </c>
      <c r="R53" s="81"/>
      <c r="S53" s="80"/>
      <c r="T53" s="82"/>
      <c r="U53" s="84" t="s">
        <v>23</v>
      </c>
      <c r="V53" s="83"/>
      <c r="W53" s="84"/>
      <c r="X53" s="85">
        <v>2</v>
      </c>
    </row>
    <row r="54" spans="2:24" ht="23.25" customHeight="1">
      <c r="B54" s="191" t="s">
        <v>15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Q54" s="80"/>
      <c r="R54" s="81"/>
      <c r="S54" s="80"/>
      <c r="T54" s="82"/>
      <c r="U54" s="84" t="s">
        <v>23</v>
      </c>
      <c r="V54" s="83"/>
      <c r="W54" s="84"/>
      <c r="X54" s="85" t="s">
        <v>23</v>
      </c>
    </row>
    <row r="56" spans="2:23" ht="15.75">
      <c r="B56" s="230" t="s">
        <v>17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2"/>
    </row>
    <row r="58" spans="2:23" ht="14.25">
      <c r="B58" s="188" t="s">
        <v>116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60" spans="2:23" ht="36" customHeight="1">
      <c r="B60" s="153" t="s">
        <v>120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2" spans="17:23" ht="16.5">
      <c r="Q62" s="77" t="s">
        <v>8</v>
      </c>
      <c r="R62" s="78"/>
      <c r="S62" s="77" t="s">
        <v>9</v>
      </c>
      <c r="T62" s="78"/>
      <c r="U62" s="67" t="s">
        <v>45</v>
      </c>
      <c r="V62" s="79"/>
      <c r="W62" s="77" t="s">
        <v>11</v>
      </c>
    </row>
    <row r="63" spans="17:22" ht="15">
      <c r="Q63" s="79"/>
      <c r="R63" s="79"/>
      <c r="S63" s="79"/>
      <c r="T63" s="79"/>
      <c r="U63" s="79"/>
      <c r="V63" s="79"/>
    </row>
    <row r="64" spans="2:24" ht="45" customHeight="1">
      <c r="B64" s="195" t="s">
        <v>39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7"/>
      <c r="Q64" s="80"/>
      <c r="R64" s="81"/>
      <c r="S64" s="80"/>
      <c r="T64" s="82"/>
      <c r="U64" s="84" t="s">
        <v>23</v>
      </c>
      <c r="V64" s="83"/>
      <c r="W64" s="84"/>
      <c r="X64" s="85" t="s">
        <v>23</v>
      </c>
    </row>
    <row r="65" spans="2:24" ht="45" customHeight="1">
      <c r="B65" s="191" t="s">
        <v>118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Q65" s="80" t="s">
        <v>44</v>
      </c>
      <c r="R65" s="81"/>
      <c r="S65" s="80"/>
      <c r="T65" s="82"/>
      <c r="U65" s="84" t="s">
        <v>23</v>
      </c>
      <c r="V65" s="83"/>
      <c r="W65" s="84" t="s">
        <v>78</v>
      </c>
      <c r="X65" s="85">
        <v>2</v>
      </c>
    </row>
    <row r="66" spans="2:24" ht="45" customHeight="1">
      <c r="B66" s="126" t="s">
        <v>124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Q66" s="80"/>
      <c r="R66" s="81"/>
      <c r="S66" s="80"/>
      <c r="T66" s="82"/>
      <c r="U66" s="84" t="s">
        <v>23</v>
      </c>
      <c r="V66" s="83"/>
      <c r="W66" s="84"/>
      <c r="X66" s="85" t="s">
        <v>23</v>
      </c>
    </row>
  </sheetData>
  <sheetProtection/>
  <mergeCells count="95">
    <mergeCell ref="B22:W22"/>
    <mergeCell ref="B37:W37"/>
    <mergeCell ref="B47:W47"/>
    <mergeCell ref="B60:W60"/>
    <mergeCell ref="B66:O66"/>
    <mergeCell ref="B53:O53"/>
    <mergeCell ref="B54:O54"/>
    <mergeCell ref="B56:W56"/>
    <mergeCell ref="B64:O64"/>
    <mergeCell ref="B65:O65"/>
    <mergeCell ref="AJ31:AM32"/>
    <mergeCell ref="AN31:AQ32"/>
    <mergeCell ref="B33:W33"/>
    <mergeCell ref="B58:W58"/>
    <mergeCell ref="B42:O42"/>
    <mergeCell ref="B43:O43"/>
    <mergeCell ref="B45:W45"/>
    <mergeCell ref="B51:O51"/>
    <mergeCell ref="B52:O52"/>
    <mergeCell ref="AR31:AU32"/>
    <mergeCell ref="AV31:AY32"/>
    <mergeCell ref="AZ31:BC32"/>
    <mergeCell ref="BD31:BD32"/>
    <mergeCell ref="B35:W35"/>
    <mergeCell ref="B41:O41"/>
    <mergeCell ref="B31:O31"/>
    <mergeCell ref="AC31:AC32"/>
    <mergeCell ref="AD31:AE32"/>
    <mergeCell ref="AF31:AI32"/>
    <mergeCell ref="BD27:BD28"/>
    <mergeCell ref="B28:O28"/>
    <mergeCell ref="B29:O29"/>
    <mergeCell ref="AC29:AC30"/>
    <mergeCell ref="AD29:AE30"/>
    <mergeCell ref="AN29:AQ30"/>
    <mergeCell ref="AR29:AU30"/>
    <mergeCell ref="AV29:AY30"/>
    <mergeCell ref="AZ29:BC30"/>
    <mergeCell ref="B27:O27"/>
    <mergeCell ref="AC27:AC28"/>
    <mergeCell ref="AD27:AE28"/>
    <mergeCell ref="AF27:AI28"/>
    <mergeCell ref="AJ27:AM28"/>
    <mergeCell ref="BD29:BD30"/>
    <mergeCell ref="B30:O30"/>
    <mergeCell ref="AR27:AU28"/>
    <mergeCell ref="AV27:AY28"/>
    <mergeCell ref="AZ27:BC28"/>
    <mergeCell ref="AJ26:AM26"/>
    <mergeCell ref="AN26:AQ26"/>
    <mergeCell ref="AC24:AE25"/>
    <mergeCell ref="AF24:AI25"/>
    <mergeCell ref="AJ24:AM25"/>
    <mergeCell ref="AF29:AI30"/>
    <mergeCell ref="AJ29:AM30"/>
    <mergeCell ref="BT24:BV25"/>
    <mergeCell ref="BW24:BY25"/>
    <mergeCell ref="BZ24:CB25"/>
    <mergeCell ref="CC24:CF25"/>
    <mergeCell ref="CG24:CG26"/>
    <mergeCell ref="AN27:AQ28"/>
    <mergeCell ref="BL24:BL26"/>
    <mergeCell ref="BM24:BM26"/>
    <mergeCell ref="BN24:BN26"/>
    <mergeCell ref="BO24:BO26"/>
    <mergeCell ref="BP24:BP26"/>
    <mergeCell ref="BQ24:BS25"/>
    <mergeCell ref="AN24:AQ25"/>
    <mergeCell ref="AR24:AU25"/>
    <mergeCell ref="AV24:AY26"/>
    <mergeCell ref="AR26:AU26"/>
    <mergeCell ref="B16:W16"/>
    <mergeCell ref="B18:W18"/>
    <mergeCell ref="B20:W20"/>
    <mergeCell ref="AC22:BC22"/>
    <mergeCell ref="B23:U23"/>
    <mergeCell ref="AZ24:BC26"/>
    <mergeCell ref="B25:U25"/>
    <mergeCell ref="B26:O26"/>
    <mergeCell ref="AC26:AE26"/>
    <mergeCell ref="AF26:AI26"/>
    <mergeCell ref="B12:I12"/>
    <mergeCell ref="J12:O12"/>
    <mergeCell ref="P12:W12"/>
    <mergeCell ref="AE12:AF12"/>
    <mergeCell ref="B14:I14"/>
    <mergeCell ref="J14:O14"/>
    <mergeCell ref="P14:W14"/>
    <mergeCell ref="B2:W2"/>
    <mergeCell ref="AE7:AF7"/>
    <mergeCell ref="B8:W8"/>
    <mergeCell ref="AE8:AF8"/>
    <mergeCell ref="B10:W10"/>
    <mergeCell ref="AE10:AF10"/>
    <mergeCell ref="B4:W4"/>
  </mergeCells>
  <conditionalFormatting sqref="BD26 AB31 U27:W31 U39 U62 U49 U26:AA26 U24">
    <cfRule type="cellIs" priority="15" dxfId="225" operator="equal">
      <formula>'EJ 7 - Fortul'!#REF!</formula>
    </cfRule>
  </conditionalFormatting>
  <conditionalFormatting sqref="AN29 AN31 AR31 AR27 AV29 AV31 AZ29 AZ31 BD29 BD31 AF27 AF29 AF31 U41:W43 AJ27 AJ29 AJ31 U51:W54 AN27 U64:W66 AR29 AV27 AZ27 BD27 U24 U39 U62 U49 U26:W31">
    <cfRule type="cellIs" priority="14" dxfId="226" operator="equal">
      <formula>$BF$27</formula>
    </cfRule>
  </conditionalFormatting>
  <conditionalFormatting sqref="X27:AA31">
    <cfRule type="cellIs" priority="13" dxfId="225" operator="equal">
      <formula>'EJ 7 - Fortul'!#REF!</formula>
    </cfRule>
  </conditionalFormatting>
  <conditionalFormatting sqref="AF27 AF29 AJ29 AV27 AV29 AV31 AZ27 AZ29 AZ31 BD27 BD29 BD31 U51:W52 U64:W64">
    <cfRule type="cellIs" priority="12" dxfId="225" operator="equal">
      <formula>'EJ 7 - Fortul'!#REF!</formula>
    </cfRule>
  </conditionalFormatting>
  <conditionalFormatting sqref="AF31 X65">
    <cfRule type="cellIs" priority="11" dxfId="225" operator="equal">
      <formula>'EJ 7 - Fortul'!#REF!</formula>
    </cfRule>
  </conditionalFormatting>
  <conditionalFormatting sqref="U41:V41 AN27 AN29 AN31 W41:W43">
    <cfRule type="cellIs" priority="10" dxfId="225" operator="equal">
      <formula>'EJ 7 - Fortul'!#REF!</formula>
    </cfRule>
  </conditionalFormatting>
  <conditionalFormatting sqref="U42:W42 U54:W54">
    <cfRule type="cellIs" priority="9" dxfId="225" operator="equal">
      <formula>'EJ 7 - Fortul'!#REF!</formula>
    </cfRule>
  </conditionalFormatting>
  <conditionalFormatting sqref="U43:X43">
    <cfRule type="cellIs" priority="8" dxfId="225" operator="equal">
      <formula>'EJ 7 - Fortul'!#REF!</formula>
    </cfRule>
  </conditionalFormatting>
  <conditionalFormatting sqref="AJ27 AJ31">
    <cfRule type="cellIs" priority="7" dxfId="225" operator="equal">
      <formula>'EJ 7 - Fortul'!#REF!</formula>
    </cfRule>
  </conditionalFormatting>
  <conditionalFormatting sqref="X41 U66:W66">
    <cfRule type="cellIs" priority="6" dxfId="225" operator="equal">
      <formula>'EJ 7 - Fortul'!#REF!</formula>
    </cfRule>
  </conditionalFormatting>
  <conditionalFormatting sqref="X42 X51:X54">
    <cfRule type="cellIs" priority="5" dxfId="225" operator="equal">
      <formula>'EJ 7 - Fortul'!#REF!</formula>
    </cfRule>
  </conditionalFormatting>
  <conditionalFormatting sqref="AR29 AR31 AR27 U53:W53">
    <cfRule type="cellIs" priority="4" dxfId="225" operator="equal">
      <formula>'EJ 7 - Fortul'!#REF!</formula>
    </cfRule>
  </conditionalFormatting>
  <conditionalFormatting sqref="X64">
    <cfRule type="cellIs" priority="2" dxfId="225" operator="equal">
      <formula>'EJ 7 - Fortul'!#REF!</formula>
    </cfRule>
  </conditionalFormatting>
  <conditionalFormatting sqref="U65:W65">
    <cfRule type="cellIs" priority="3" dxfId="225" operator="equal">
      <formula>'EJ 7 - Fortul'!#REF!</formula>
    </cfRule>
  </conditionalFormatting>
  <conditionalFormatting sqref="X66">
    <cfRule type="cellIs" priority="1" dxfId="225" operator="equal">
      <formula>'EJ 7 - Fortul'!#REF!</formula>
    </cfRule>
  </conditionalFormatting>
  <dataValidations count="1">
    <dataValidation type="list" allowBlank="1" showInputMessage="1" showErrorMessage="1" error="DEBE MARCAR SOLO CON UNA X MAYUSCULA" sqref="S64:T66 S26:T31 Q41:Q43 S41:T43 S51:T54 Q51:Q54 Q64:Q66 Q26:Q31">
      <formula1>$BF$26</formula1>
    </dataValidation>
  </dataValidations>
  <printOptions/>
  <pageMargins left="0.7" right="0.7" top="0.75" bottom="0.75" header="0.3" footer="0.3"/>
  <pageSetup horizontalDpi="600" verticalDpi="600" orientation="portrait" scale="60" r:id="rId1"/>
  <colBreaks count="2" manualBreakCount="2">
    <brk id="68" min="22" max="26" man="1"/>
    <brk id="77" min="22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LORENZO</cp:lastModifiedBy>
  <cp:lastPrinted>2012-03-16T16:06:03Z</cp:lastPrinted>
  <dcterms:created xsi:type="dcterms:W3CDTF">2012-03-10T16:01:55Z</dcterms:created>
  <dcterms:modified xsi:type="dcterms:W3CDTF">2012-05-15T19:07:20Z</dcterms:modified>
  <cp:category/>
  <cp:version/>
  <cp:contentType/>
  <cp:contentStatus/>
</cp:coreProperties>
</file>